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3\3\202111102000109T\"/>
    </mc:Choice>
  </mc:AlternateContent>
  <xr:revisionPtr revIDLastSave="0" documentId="8_{C551B3B0-31ED-4BB4-9183-65184896F94E}" xr6:coauthVersionLast="47" xr6:coauthVersionMax="47" xr10:uidLastSave="{00000000-0000-0000-0000-000000000000}"/>
  <bookViews>
    <workbookView xWindow="-120" yWindow="-120" windowWidth="29040" windowHeight="15840" activeTab="2" xr2:uid="{42BBFF60-1F41-4DED-87C9-076ADA5E1CA8}"/>
  </bookViews>
  <sheets>
    <sheet name="BS" sheetId="9" r:id="rId1"/>
    <sheet name="securities" sheetId="13" r:id="rId2"/>
    <sheet name="PL NAV CF" sheetId="17" r:id="rId3"/>
  </sheets>
  <definedNames>
    <definedName name="_xlnm.Print_Area" localSheetId="0">BS!$A$1:$K$33</definedName>
    <definedName name="_xlnm.Print_Area" localSheetId="2">'PL NAV CF'!$A$1:$M$93</definedName>
    <definedName name="_xlnm.Print_Area" localSheetId="1">securities!$A$1:$P$44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7" l="1"/>
  <c r="L9" i="17"/>
  <c r="J16" i="17"/>
  <c r="L16" i="17"/>
  <c r="J17" i="17"/>
  <c r="L17" i="17"/>
  <c r="J21" i="17"/>
  <c r="L21" i="17"/>
  <c r="J22" i="17"/>
  <c r="L22" i="17"/>
  <c r="J33" i="17"/>
  <c r="L33" i="17"/>
  <c r="J40" i="17"/>
  <c r="L40" i="17"/>
  <c r="J41" i="17"/>
  <c r="L41" i="17"/>
  <c r="J45" i="17"/>
  <c r="L45" i="17"/>
  <c r="J46" i="17"/>
  <c r="L46" i="17"/>
  <c r="J56" i="17"/>
  <c r="L56" i="17"/>
  <c r="J58" i="17"/>
  <c r="L58" i="17"/>
  <c r="J59" i="17"/>
  <c r="L59" i="17"/>
  <c r="J61" i="17"/>
  <c r="L61" i="17"/>
  <c r="J63" i="17"/>
  <c r="L63" i="17"/>
  <c r="J64" i="17"/>
  <c r="J73" i="17"/>
  <c r="L73" i="17"/>
  <c r="J84" i="17"/>
  <c r="L84" i="17"/>
  <c r="J87" i="17"/>
  <c r="L87" i="17"/>
  <c r="J88" i="17"/>
  <c r="L88" i="17"/>
  <c r="J90" i="17"/>
  <c r="L90" i="17"/>
  <c r="J91" i="17"/>
  <c r="E15" i="13"/>
  <c r="G15" i="13"/>
  <c r="I15" i="13"/>
  <c r="K15" i="13"/>
  <c r="M15" i="13"/>
  <c r="O15" i="13"/>
  <c r="E41" i="13"/>
  <c r="G41" i="13"/>
  <c r="I41" i="13"/>
  <c r="K41" i="13"/>
  <c r="M41" i="13"/>
  <c r="O41" i="13"/>
  <c r="P41" i="13"/>
  <c r="E42" i="13"/>
  <c r="G42" i="13"/>
  <c r="I42" i="13"/>
  <c r="K42" i="13"/>
  <c r="M42" i="13"/>
  <c r="O42" i="13"/>
  <c r="G43" i="13"/>
  <c r="I14" i="9"/>
  <c r="K14" i="9"/>
  <c r="I17" i="9"/>
  <c r="K17" i="9"/>
  <c r="I18" i="9"/>
  <c r="K18" i="9"/>
  <c r="I22" i="9"/>
  <c r="K22" i="9"/>
  <c r="I23" i="9"/>
  <c r="K23" i="9"/>
</calcChain>
</file>

<file path=xl/sharedStrings.xml><?xml version="1.0" encoding="utf-8"?>
<sst xmlns="http://schemas.openxmlformats.org/spreadsheetml/2006/main" count="202" uniqueCount="142">
  <si>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</si>
  <si>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</si>
  <si>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</si>
  <si>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</si>
  <si>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</si>
  <si>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</si>
  <si>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</si>
  <si>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</si>
  <si>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</si>
  <si>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</si>
  <si>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</si>
  <si>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</si>
  <si>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</si>
  <si>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</si>
  <si>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</si>
  <si>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</si>
  <si>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</si>
  <si>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</si>
  <si>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</si>
  <si>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</si>
  <si>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</si>
  <si>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</si>
  <si>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</si>
  <si>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</si>
  <si>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</si>
  <si>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</si>
  <si>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</si>
  <si>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(พันบาท)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</si>
  <si>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</si>
  <si>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</si>
  <si>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</si>
  <si>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</si>
  <si>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</si>
  <si>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</si>
  <si>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</si>
  <si>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</si>
  <si>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</si>
  <si>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</si>
  <si>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</si>
  <si>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</si>
  <si>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</si>
  <si>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</si>
  <si>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</si>
  <si>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</si>
  <si>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</si>
  <si>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</si>
  <si>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</si>
  <si>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</si>
  <si>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</si>
  <si>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</si>
  <si>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</si>
  <si>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</si>
  <si>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</si>
  <si>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</si>
  <si>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</si>
  <si>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</si>
  <si>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</si>
  <si>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</si>
  <si>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</si>
  <si>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</si>
  <si>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</si>
  <si>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</si>
  <si>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</si>
  <si>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</si>
  <si>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</si>
  <si>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</si>
  <si>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สินทรัพย์สุทธิต่อหน่วย (บาท)</t>
  </si>
  <si>
    <t>ผู้ช่วยกรรมการผู้จัดการ</t>
  </si>
  <si>
    <t>(สุณี แนวพานิช)</t>
  </si>
  <si>
    <t>ผู้อำนวยการอาวุโส</t>
  </si>
  <si>
    <t xml:space="preserve">   ให้เป็นเงินสดสุทธิจากกิจกรรมดำเนินงาน</t>
  </si>
  <si>
    <t>จำนวนหน่วยลงทุนที่จำหน่ายแล้วทั้งหมด ณ วันปลายงวด/ปี (พันหน่วย)</t>
  </si>
  <si>
    <t>(ไพรัช มิคะเสน)</t>
  </si>
  <si>
    <t>งบกำไรขาดทุนเบ็ดเสร็จ</t>
  </si>
  <si>
    <t>การเพิ่มขึ้น (ลดลง) ของสินทรัพย์สุทธิในระหว่างงวด</t>
  </si>
  <si>
    <t>31 ธันวาคม 2563</t>
  </si>
  <si>
    <t>ธนาคารแห่งประเทศไทย งวดที่ 42/91/63</t>
  </si>
  <si>
    <t>ธนาคารแห่งประเทศไทย งวดที่ 33/182/63</t>
  </si>
  <si>
    <t>ธนาคารแห่งประเทศไทย งวดที่ 36/182/63</t>
  </si>
  <si>
    <t>ธนาคารแห่งประเทศไทย งวดที่ 39/182/63</t>
  </si>
  <si>
    <t>ธนาคารแห่งประเทศไทย งวดที่ 41/182/63</t>
  </si>
  <si>
    <t>ธนาคารแห่งประเทศไทย งวดที่ 44/183/63</t>
  </si>
  <si>
    <t>ธนาคารแห่งประเทศไทย งวดที่ 7/364/63</t>
  </si>
  <si>
    <t>ธนาคารแห่งประเทศไทย งวดที่ 10/364/63</t>
  </si>
  <si>
    <t>กระทรวงการคลัง งวดที่ 1/182/63</t>
  </si>
  <si>
    <t>กระทรวงการคลัง งวดที่ 3/182/63</t>
  </si>
  <si>
    <t>ตั๋วเงินคลัง</t>
  </si>
  <si>
    <t>21 มกราคม 2564</t>
  </si>
  <si>
    <t>18 กุมภาพันธ์ 2564</t>
  </si>
  <si>
    <t>11 มีนาคม 2564</t>
  </si>
  <si>
    <t>1 เมษายน 2564</t>
  </si>
  <si>
    <t>22 เมษายน 2564</t>
  </si>
  <si>
    <t>7 ตุลาคม 2564</t>
  </si>
  <si>
    <t>6 มกราคม 2564</t>
  </si>
  <si>
    <t>17 ธันวาคม 2564</t>
  </si>
  <si>
    <t>เงินลงทุนในหลักทรัพย์ (หมายเหตุ 6)</t>
  </si>
  <si>
    <t>เงินลงทุนในธุรกิจโครงสร้างพื้นฐานโรงไฟฟ้า (หมายเหตุ 6)</t>
  </si>
  <si>
    <t>การเพิ่มขึ้นในสินทรัพย์สุทธิจากการดำเนินงาน</t>
  </si>
  <si>
    <t>ปรับกระทบรายการเพิ่มขึ้นในสินทรัพย์สุทธิจากการดำเนินงาน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</si>
  <si>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</si>
  <si>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</si>
  <si>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 xml:space="preserve">   ค่าใช้จ่ายค้างจ่ายเพิ่มขึ้น (ลดลง)</t>
  </si>
  <si>
    <t>กระทรวงการคลัง งวดที่ 13/182/64</t>
  </si>
  <si>
    <t>10 พฤศจิกายน 2564</t>
  </si>
  <si>
    <t>กระทรวงการคลัง ในปีงบประมาณ พ.ศ.2554 ครั้งที่ 4</t>
  </si>
  <si>
    <t>รายการกำไร (ขาดทุน) สุทธิจากเงินลงทุน</t>
  </si>
  <si>
    <t>เงินฝากธนาคารเพิ่มขึ้น (ลดลง) สุทธิ</t>
  </si>
  <si>
    <t>ณ วันที่ 30 กันยายน 2564</t>
  </si>
  <si>
    <t>30 กันยายน 2564</t>
  </si>
  <si>
    <t>สำหรับงวดสามเดือนสิ้นสุดวันที่ 30 กันยายน 2564</t>
  </si>
  <si>
    <t>สำหรับงวดเก้าเดือนสิ้นสุดวันที่ 30 กันยายน 2564</t>
  </si>
  <si>
    <t>รายการขาดทุนสุทธิที่เกิดขึ้นจากเงินลงทุน</t>
  </si>
  <si>
    <t>การเพิ่มขึ้น (ลดลง) ในสินทรัพย์สุทธิจากการดำเนินงาน</t>
  </si>
  <si>
    <t>การเพิ่ม (ลดลง) ขึ้นของสินทรัพย์สุทธิจากการดำเนินงาน</t>
  </si>
  <si>
    <t xml:space="preserve">   ขาดทุนสุทธิที่เกิดขึ้นจากเงินลงทุน</t>
  </si>
  <si>
    <t xml:space="preserve">   ขาดทุน (กำไร) สุทธิที่ยังไม่เกิดขึ้นจากการวัดมูลค่าเงินลงทุน</t>
  </si>
  <si>
    <t>11, 12</t>
  </si>
  <si>
    <t>เงินฝากธนาคาร ณ วันปลายงวด (หมายเหตุ 7)</t>
  </si>
  <si>
    <t>ธนาคารแห่งประเทศไทย งวดที่ 28/91/64</t>
  </si>
  <si>
    <t>14 ตุลาคม 2564</t>
  </si>
  <si>
    <t>ธนาคารแห่งประเทศไทย งวดที่ 29/91/64</t>
  </si>
  <si>
    <t>21 ตุลาคม 2564</t>
  </si>
  <si>
    <t>ธนาคารแห่งประเทศไทย งวดที่ 32/90/64</t>
  </si>
  <si>
    <t>11 พฤศจิกายน 2564</t>
  </si>
  <si>
    <t>ธนาคารแห่งประเทศไทย งวดที่ 33/91/64</t>
  </si>
  <si>
    <t>18 พฤศจิกายน 2564</t>
  </si>
  <si>
    <t>ธนาคารแห่งประเทศไทย งวดที่ 2/364/64</t>
  </si>
  <si>
    <t>3 กุมภาพันธ์ 2565</t>
  </si>
  <si>
    <t>ธนาคารแห่งประเทศไทย งวดที่ 7/364/64</t>
  </si>
  <si>
    <t>7 กรกฎาคม 2565</t>
  </si>
  <si>
    <t>ธนาคารแห่งประเทศไทย งวดที่ 8/364/64</t>
  </si>
  <si>
    <t>4 สิงหาคม 2565</t>
  </si>
  <si>
    <t>กระทรวงการคลัง งวดที่ 20/183/64</t>
  </si>
  <si>
    <t>17 กุมภาพันธ์ 2565</t>
  </si>
  <si>
    <t>กระทรวงการคลัง งวดที่ 22/182/64</t>
  </si>
  <si>
    <t>16 มีนาคม 2565</t>
  </si>
  <si>
    <t xml:space="preserve">   (ราคาทุน: 17,657 ล้านบาท (31 ธันวาคม 2563: 18,225 ล้านบาท))</t>
  </si>
  <si>
    <t>8 กรกฎาคม 2564</t>
  </si>
  <si>
    <t>4 มิถุนายน 2564</t>
  </si>
  <si>
    <t>30 มิถุนายน 2564</t>
  </si>
  <si>
    <t>การเพิ่มขึ้น (ลดลง) ของสินทรัพย์สุทธิจากการดำเนินงานในระหว่างงวด</t>
  </si>
  <si>
    <t>โดยรายได้ค่าความพร้อมจ่ายครอบคลุมรายได้ตั้งแต่วันที่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</si>
</sst>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71" formatCode="_-* #,##0.00_-;\-* #,##0.00_-;_-* &quot;-&quot;??_-;_-@_-"/>
    <numFmt numFmtId="172" formatCode="#,##0.0000_);\(#,##0.0000\)"/>
    <numFmt numFmtId="173" formatCode="_(* #,##0_);_(* \(#,##0\);_(* &quot;-&quot;??_);_(@_)"/>
    <numFmt numFmtId="174" formatCode="_(* #,##0.0000_);_(* \(#,##0.0000\);_(* &quot;-&quot;??_);_(@_)"/>
    <numFmt numFmtId="177" formatCode="#,##0.0_);\(#,##0.0\)"/>
    <numFmt numFmtId="188" formatCode="_(* #,##0.00_);_(* \(#,##0.00\);_(* &quot;-&quot;_);_(@_)"/>
    <numFmt numFmtId="207" formatCode="[$-F800]dddd\,\ mmmm\ dd\,\ yyyy"/>
    <numFmt numFmtId="208" formatCode="_-* #,##0_-;\-* #,##0_-;_-* &quot;-&quot;??_-;_-@_-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rgb="FF00B0F0"/>
      <name val="Angsana New"/>
      <family val="1"/>
    </font>
    <font>
      <sz val="16"/>
      <color theme="1"/>
      <name val="Angsana New"/>
      <family val="1"/>
    </font>
    <font>
      <i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9" fillId="0" borderId="0"/>
  </cellStyleXfs>
  <cellXfs count="130">
    <xf numFmtId="0" fontId="0" fillId="0" borderId="0" xfId="0"/>
    <xf numFmtId="37" fontId="5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73" fontId="5" fillId="0" borderId="0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2" fillId="0" borderId="0" xfId="0" applyNumberFormat="1" applyFont="1" applyFill="1" applyAlignment="1">
      <alignment vertical="top"/>
    </xf>
    <xf numFmtId="177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1" xfId="0" applyNumberFormat="1" applyFont="1" applyFill="1" applyBorder="1" applyAlignment="1">
      <alignment vertical="top"/>
    </xf>
    <xf numFmtId="41" fontId="5" fillId="0" borderId="1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2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73" fontId="5" fillId="0" borderId="0" xfId="0" applyNumberFormat="1" applyFont="1" applyFill="1" applyAlignment="1">
      <alignment vertical="top"/>
    </xf>
    <xf numFmtId="174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0" xfId="1" applyNumberFormat="1" applyFont="1" applyFill="1" applyAlignment="1">
      <alignment horizontal="right" vertical="top"/>
    </xf>
    <xf numFmtId="208" fontId="5" fillId="0" borderId="1" xfId="0" applyNumberFormat="1" applyFont="1" applyFill="1" applyBorder="1" applyAlignment="1">
      <alignment vertical="top"/>
    </xf>
    <xf numFmtId="172" fontId="5" fillId="0" borderId="0" xfId="0" applyNumberFormat="1" applyFont="1" applyFill="1" applyAlignment="1">
      <alignment horizontal="right" vertical="center"/>
    </xf>
    <xf numFmtId="0" fontId="5" fillId="0" borderId="3" xfId="0" applyFont="1" applyFill="1" applyBorder="1" applyAlignment="1">
      <alignment vertical="top"/>
    </xf>
    <xf numFmtId="37" fontId="5" fillId="0" borderId="3" xfId="0" applyNumberFormat="1" applyFont="1" applyFill="1" applyBorder="1" applyAlignment="1">
      <alignment vertical="top"/>
    </xf>
    <xf numFmtId="37" fontId="10" fillId="0" borderId="0" xfId="0" quotePrefix="1" applyNumberFormat="1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6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37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vertical="center"/>
    </xf>
    <xf numFmtId="43" fontId="5" fillId="0" borderId="0" xfId="1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Continuous" vertical="center"/>
    </xf>
    <xf numFmtId="37" fontId="5" fillId="0" borderId="1" xfId="3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41" fontId="5" fillId="0" borderId="1" xfId="3" applyNumberFormat="1" applyFont="1" applyFill="1" applyBorder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/>
    </xf>
    <xf numFmtId="172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horizontal="centerContinuous" vertical="center"/>
    </xf>
    <xf numFmtId="0" fontId="7" fillId="0" borderId="0" xfId="3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41" fontId="13" fillId="0" borderId="0" xfId="3" applyNumberFormat="1" applyFont="1" applyFill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88" fontId="13" fillId="0" borderId="0" xfId="3" applyNumberFormat="1" applyFont="1" applyFill="1" applyAlignment="1">
      <alignment horizontal="center" vertical="center"/>
    </xf>
    <xf numFmtId="41" fontId="5" fillId="0" borderId="0" xfId="3" applyNumberFormat="1" applyFont="1" applyFill="1" applyAlignment="1">
      <alignment horizontal="center" vertical="center"/>
    </xf>
    <xf numFmtId="188" fontId="5" fillId="0" borderId="0" xfId="3" applyNumberFormat="1" applyFont="1" applyFill="1" applyAlignment="1">
      <alignment horizontal="center" vertical="center"/>
    </xf>
    <xf numFmtId="41" fontId="5" fillId="0" borderId="4" xfId="3" applyNumberFormat="1" applyFont="1" applyFill="1" applyBorder="1" applyAlignment="1">
      <alignment vertical="center"/>
    </xf>
    <xf numFmtId="188" fontId="5" fillId="0" borderId="4" xfId="3" applyNumberFormat="1" applyFont="1" applyFill="1" applyBorder="1" applyAlignment="1">
      <alignment vertical="center"/>
    </xf>
    <xf numFmtId="41" fontId="5" fillId="0" borderId="5" xfId="3" applyNumberFormat="1" applyFont="1" applyFill="1" applyBorder="1" applyAlignment="1">
      <alignment vertical="center"/>
    </xf>
    <xf numFmtId="188" fontId="5" fillId="0" borderId="5" xfId="3" applyNumberFormat="1" applyFont="1" applyFill="1" applyBorder="1" applyAlignment="1">
      <alignment vertical="center"/>
    </xf>
    <xf numFmtId="37" fontId="4" fillId="0" borderId="0" xfId="3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37" fontId="5" fillId="0" borderId="0" xfId="5" applyNumberFormat="1" applyFont="1" applyFill="1" applyAlignment="1">
      <alignment vertical="center"/>
    </xf>
    <xf numFmtId="43" fontId="5" fillId="0" borderId="0" xfId="1" applyFont="1" applyAlignment="1">
      <alignment vertical="center"/>
    </xf>
    <xf numFmtId="41" fontId="5" fillId="0" borderId="4" xfId="1" applyNumberFormat="1" applyFont="1" applyBorder="1" applyAlignment="1">
      <alignment vertical="center"/>
    </xf>
    <xf numFmtId="41" fontId="5" fillId="0" borderId="0" xfId="1" applyNumberFormat="1" applyFont="1" applyAlignment="1">
      <alignment horizontal="center" vertical="center"/>
    </xf>
    <xf numFmtId="41" fontId="5" fillId="0" borderId="1" xfId="1" applyNumberFormat="1" applyFont="1" applyBorder="1" applyAlignment="1">
      <alignment horizontal="right" vertical="center"/>
    </xf>
    <xf numFmtId="41" fontId="5" fillId="0" borderId="0" xfId="1" applyNumberFormat="1" applyFont="1" applyAlignment="1">
      <alignment vertical="center"/>
    </xf>
    <xf numFmtId="173" fontId="5" fillId="0" borderId="5" xfId="1" applyNumberFormat="1" applyFont="1" applyBorder="1" applyAlignment="1">
      <alignment vertical="center"/>
    </xf>
    <xf numFmtId="41" fontId="13" fillId="0" borderId="0" xfId="1" applyNumberFormat="1" applyFont="1" applyAlignment="1">
      <alignment vertical="center"/>
    </xf>
    <xf numFmtId="41" fontId="5" fillId="0" borderId="1" xfId="1" applyNumberFormat="1" applyFont="1" applyBorder="1" applyAlignment="1">
      <alignment vertical="center"/>
    </xf>
    <xf numFmtId="41" fontId="5" fillId="0" borderId="1" xfId="1" applyNumberFormat="1" applyFont="1" applyBorder="1" applyAlignment="1">
      <alignment horizontal="center" vertical="center"/>
    </xf>
    <xf numFmtId="41" fontId="5" fillId="0" borderId="2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73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10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37" fontId="4" fillId="0" borderId="0" xfId="0" applyNumberFormat="1" applyFont="1" applyAlignment="1">
      <alignment vertical="center"/>
    </xf>
    <xf numFmtId="37" fontId="13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41" fontId="5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37" fontId="5" fillId="0" borderId="0" xfId="0" quotePrefix="1" applyNumberFormat="1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41" fontId="5" fillId="0" borderId="4" xfId="0" applyNumberFormat="1" applyFont="1" applyBorder="1" applyAlignment="1">
      <alignment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2" xfId="0" applyNumberFormat="1" applyFont="1" applyBorder="1" applyAlignment="1">
      <alignment vertical="center"/>
    </xf>
    <xf numFmtId="0" fontId="7" fillId="0" borderId="0" xfId="0" quotePrefix="1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top"/>
    </xf>
    <xf numFmtId="37" fontId="7" fillId="0" borderId="0" xfId="0" applyNumberFormat="1" applyFont="1" applyAlignment="1">
      <alignment horizontal="center" vertical="center"/>
    </xf>
    <xf numFmtId="37" fontId="13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71" fontId="12" fillId="0" borderId="0" xfId="0" applyNumberFormat="1" applyFont="1" applyAlignment="1">
      <alignment vertical="center"/>
    </xf>
    <xf numFmtId="173" fontId="5" fillId="0" borderId="0" xfId="1" applyNumberFormat="1" applyFont="1" applyFill="1" applyAlignment="1">
      <alignment horizontal="right" vertical="center"/>
    </xf>
    <xf numFmtId="188" fontId="5" fillId="0" borderId="1" xfId="3" applyNumberFormat="1" applyFont="1" applyFill="1" applyBorder="1" applyAlignment="1">
      <alignment horizontal="center" vertical="center"/>
    </xf>
    <xf numFmtId="207" fontId="5" fillId="0" borderId="0" xfId="3" applyNumberFormat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41" fontId="5" fillId="0" borderId="0" xfId="3" applyNumberFormat="1" applyFont="1" applyFill="1" applyAlignment="1">
      <alignment vertical="center"/>
    </xf>
    <xf numFmtId="207" fontId="5" fillId="0" borderId="0" xfId="3" quotePrefix="1" applyNumberFormat="1" applyFont="1" applyFill="1" applyAlignment="1">
      <alignment horizontal="center" vertical="center"/>
    </xf>
    <xf numFmtId="43" fontId="13" fillId="0" borderId="0" xfId="1" applyNumberFormat="1" applyFont="1" applyFill="1" applyAlignment="1">
      <alignment horizontal="center" vertical="center"/>
    </xf>
    <xf numFmtId="188" fontId="5" fillId="0" borderId="0" xfId="3" applyNumberFormat="1" applyFont="1" applyFill="1" applyAlignment="1">
      <alignment vertical="center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1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5" fillId="0" borderId="1" xfId="6" applyFont="1" applyFill="1" applyBorder="1" applyAlignment="1">
      <alignment horizontal="center" vertical="center"/>
    </xf>
    <xf numFmtId="37" fontId="5" fillId="0" borderId="7" xfId="0" applyNumberFormat="1" applyFont="1" applyFill="1" applyBorder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</cellXfs>
  <cellStyles count="7">
    <cellStyle name="Comma 2" xfId="2" xr:uid="{46F32F2F-FFAB-43D1-BFD8-535F569E76C0}"/>
    <cellStyle name="Normal 2" xfId="3" xr:uid="{D21EB6C0-8C2A-4056-B405-1BBC5D61C1DC}"/>
    <cellStyle name="Normal 3" xfId="4" xr:uid="{3EE69567-8DEB-48C1-A364-B3CE87369D6B}"/>
    <cellStyle name="Normal 4" xfId="5" xr:uid="{7C33BA68-33E8-4607-8331-7969CC599682}"/>
    <cellStyle name="Normal_MJLFT2" xfId="6" xr:uid="{B459C395-2DD9-42A2-9A33-88716DE760AA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855E-D0B1-4A41-8246-7E097661FB50}">
  <dimension ref="A1:Y32"/>
  <sheetViews>
    <sheetView showGridLines="0" view="pageBreakPreview" topLeftCell="A4" zoomScale="90" zoomScaleNormal="100" zoomScaleSheetLayoutView="90" workbookViewId="0">
      <selection activeCell="A11" sqref="A11"/>
    </sheetView>
  </sheetViews>
  <sheetFormatPr defaultRowHeight="24" customHeight="1" x14ac:dyDescent="0.2"/>
  <cols>
    <col min="1" max="3" width="9.140625" style="4"/>
    <col min="4" max="4" width="10" style="4" customWidth="1"/>
    <col min="5" max="5" width="5.7109375" style="4" customWidth="1"/>
    <col min="6" max="6" width="13.140625" style="4" customWidth="1"/>
    <col min="7" max="7" width="7.5703125" style="5" customWidth="1"/>
    <col min="8" max="8" width="1.42578125" style="4" customWidth="1"/>
    <col min="9" max="9" width="16.7109375" style="14" customWidth="1"/>
    <col min="10" max="10" width="1.42578125" style="4" customWidth="1"/>
    <col min="11" max="11" width="16.7109375" style="14" customWidth="1"/>
    <col min="12" max="12" width="0.28515625" style="7" customWidth="1"/>
    <col min="13" max="13" width="12.5703125" style="8" bestFit="1" customWidth="1"/>
    <col min="14" max="14" width="22.42578125" style="4" customWidth="1"/>
    <col min="15" max="15" width="9.140625" style="4"/>
    <col min="16" max="16" width="13.7109375" style="4" bestFit="1" customWidth="1"/>
    <col min="17" max="18" width="9.140625" style="4"/>
    <col min="19" max="19" width="11.5703125" style="4" bestFit="1" customWidth="1"/>
    <col min="20" max="20" width="13.85546875" style="4" bestFit="1" customWidth="1"/>
    <col min="21" max="21" width="1.7109375" style="4" customWidth="1"/>
    <col min="22" max="22" width="11.5703125" style="4" bestFit="1" customWidth="1"/>
    <col min="23" max="23" width="12.28515625" style="4" bestFit="1" customWidth="1"/>
    <col min="24" max="24" width="2.28515625" style="4" customWidth="1"/>
    <col min="25" max="25" width="12.28515625" style="4" bestFit="1" customWidth="1"/>
    <col min="26" max="16384" width="9.140625" style="4"/>
  </cols>
  <sheetData>
    <row r="1" spans="1:25" ht="24" customHeight="1" x14ac:dyDescent="0.2">
      <c r="A1" s="9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25" ht="24" customHeight="1" x14ac:dyDescent="0.2">
      <c r="A2" s="9" t="s">
        <v>64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5" ht="24" customHeight="1" x14ac:dyDescent="0.2">
      <c r="A3" s="10" t="s">
        <v>107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25" ht="24" customHeight="1" x14ac:dyDescent="0.2">
      <c r="A4" s="10"/>
      <c r="B4" s="10"/>
      <c r="C4" s="10"/>
      <c r="D4" s="10"/>
      <c r="E4" s="10"/>
      <c r="F4" s="10"/>
      <c r="G4" s="10"/>
      <c r="H4" s="10"/>
      <c r="I4" s="6"/>
      <c r="J4" s="10"/>
      <c r="K4" s="6" t="s">
        <v>22</v>
      </c>
      <c r="L4" s="10"/>
    </row>
    <row r="5" spans="1:25" s="14" customFormat="1" ht="24" customHeight="1" x14ac:dyDescent="0.2">
      <c r="A5" s="11"/>
      <c r="B5" s="12"/>
      <c r="C5" s="11"/>
      <c r="D5" s="11"/>
      <c r="E5" s="12"/>
      <c r="F5" s="12"/>
      <c r="G5" s="37" t="s">
        <v>0</v>
      </c>
      <c r="I5" s="3" t="s">
        <v>108</v>
      </c>
      <c r="J5" s="3"/>
      <c r="K5" s="3" t="s">
        <v>75</v>
      </c>
      <c r="L5" s="15"/>
      <c r="M5" s="16"/>
    </row>
    <row r="6" spans="1:25" s="14" customFormat="1" ht="24" customHeight="1" x14ac:dyDescent="0.2">
      <c r="A6" s="11"/>
      <c r="B6" s="12"/>
      <c r="C6" s="11"/>
      <c r="D6" s="11"/>
      <c r="E6" s="12"/>
      <c r="F6" s="12"/>
      <c r="G6" s="13"/>
      <c r="I6" s="29" t="s">
        <v>35</v>
      </c>
      <c r="J6" s="3"/>
      <c r="K6" s="29" t="s">
        <v>34</v>
      </c>
      <c r="L6" s="15"/>
      <c r="M6" s="16"/>
    </row>
    <row r="7" spans="1:25" s="14" customFormat="1" ht="24" customHeight="1" x14ac:dyDescent="0.2">
      <c r="A7" s="11"/>
      <c r="B7" s="12"/>
      <c r="C7" s="11"/>
      <c r="D7" s="11"/>
      <c r="E7" s="12"/>
      <c r="F7" s="12"/>
      <c r="G7" s="13"/>
      <c r="I7" s="29" t="s">
        <v>36</v>
      </c>
      <c r="J7" s="3"/>
      <c r="K7" s="29"/>
      <c r="L7" s="15"/>
      <c r="M7" s="16"/>
    </row>
    <row r="8" spans="1:25" s="14" customFormat="1" ht="24" customHeight="1" x14ac:dyDescent="0.2">
      <c r="A8" s="9" t="s">
        <v>1</v>
      </c>
      <c r="M8" s="16"/>
      <c r="S8" s="15"/>
      <c r="T8" s="15"/>
      <c r="U8" s="15"/>
      <c r="V8" s="15"/>
      <c r="W8" s="15"/>
      <c r="X8" s="15"/>
      <c r="Y8" s="15"/>
    </row>
    <row r="9" spans="1:25" s="14" customFormat="1" ht="24" customHeight="1" x14ac:dyDescent="0.2">
      <c r="A9" s="14" t="s">
        <v>65</v>
      </c>
      <c r="G9" s="17"/>
      <c r="M9" s="16"/>
      <c r="S9" s="30"/>
      <c r="T9" s="30"/>
      <c r="U9" s="15"/>
      <c r="V9" s="31"/>
      <c r="W9" s="31"/>
      <c r="X9" s="15"/>
      <c r="Y9" s="15"/>
    </row>
    <row r="10" spans="1:25" s="14" customFormat="1" ht="24" customHeight="1" x14ac:dyDescent="0.2">
      <c r="A10" s="14" t="s">
        <v>136</v>
      </c>
      <c r="G10" s="18">
        <v>6</v>
      </c>
      <c r="H10" s="18">
        <v>8</v>
      </c>
      <c r="I10" s="19">
        <v>20011414</v>
      </c>
      <c r="J10" s="21"/>
      <c r="K10" s="19">
        <v>21545835</v>
      </c>
      <c r="M10" s="16"/>
      <c r="S10" s="15"/>
      <c r="T10" s="15"/>
      <c r="U10" s="15"/>
      <c r="V10" s="15"/>
      <c r="W10" s="15"/>
      <c r="X10" s="15"/>
      <c r="Y10" s="15"/>
    </row>
    <row r="11" spans="1:25" s="14" customFormat="1" ht="24" customHeight="1" x14ac:dyDescent="0.2">
      <c r="A11" s="20" t="s">
        <v>52</v>
      </c>
      <c r="E11" s="18"/>
      <c r="G11" s="18">
        <v>7</v>
      </c>
      <c r="H11" s="18"/>
      <c r="I11" s="19">
        <v>42553</v>
      </c>
      <c r="J11" s="21"/>
      <c r="K11" s="19">
        <v>5006</v>
      </c>
      <c r="M11" s="16"/>
      <c r="S11" s="15"/>
      <c r="T11" s="15"/>
      <c r="U11" s="15"/>
      <c r="V11" s="15"/>
      <c r="W11" s="15"/>
      <c r="X11" s="15"/>
      <c r="Y11" s="15"/>
    </row>
    <row r="12" spans="1:25" s="14" customFormat="1" ht="24" customHeight="1" x14ac:dyDescent="0.2">
      <c r="A12" s="20" t="s">
        <v>37</v>
      </c>
      <c r="E12" s="18"/>
      <c r="G12" s="18">
        <v>12</v>
      </c>
      <c r="H12" s="18"/>
      <c r="I12" s="19">
        <v>497659</v>
      </c>
      <c r="J12" s="21"/>
      <c r="K12" s="19">
        <v>375230</v>
      </c>
      <c r="M12" s="16"/>
      <c r="S12" s="15"/>
      <c r="T12" s="15"/>
      <c r="U12" s="15"/>
      <c r="V12" s="15"/>
      <c r="W12" s="15"/>
      <c r="X12" s="15"/>
      <c r="Y12" s="15"/>
    </row>
    <row r="13" spans="1:25" s="14" customFormat="1" ht="24" customHeight="1" x14ac:dyDescent="0.2">
      <c r="A13" s="20" t="s">
        <v>38</v>
      </c>
      <c r="E13" s="18"/>
      <c r="G13" s="18"/>
      <c r="H13" s="18"/>
      <c r="I13" s="22">
        <v>4332</v>
      </c>
      <c r="J13" s="21"/>
      <c r="K13" s="22">
        <v>1592</v>
      </c>
      <c r="M13" s="16"/>
      <c r="S13" s="15"/>
      <c r="T13" s="15"/>
      <c r="U13" s="15"/>
      <c r="V13" s="15"/>
      <c r="W13" s="15"/>
      <c r="X13" s="15"/>
      <c r="Y13" s="15"/>
    </row>
    <row r="14" spans="1:25" s="14" customFormat="1" ht="24" customHeight="1" x14ac:dyDescent="0.2">
      <c r="A14" s="9" t="s">
        <v>2</v>
      </c>
      <c r="I14" s="23">
        <f>SUM(I10:I13)</f>
        <v>20555958</v>
      </c>
      <c r="J14" s="19"/>
      <c r="K14" s="23">
        <f>SUM(K10:K13)</f>
        <v>21927663</v>
      </c>
      <c r="M14" s="16"/>
      <c r="S14" s="15"/>
      <c r="T14" s="15"/>
      <c r="U14" s="15"/>
      <c r="V14" s="15"/>
      <c r="W14" s="15"/>
      <c r="X14" s="15"/>
      <c r="Y14" s="15"/>
    </row>
    <row r="15" spans="1:25" s="14" customFormat="1" ht="24" customHeight="1" x14ac:dyDescent="0.2">
      <c r="A15" s="9" t="s">
        <v>3</v>
      </c>
      <c r="I15" s="19"/>
      <c r="J15" s="19"/>
      <c r="K15" s="19"/>
      <c r="M15" s="16"/>
      <c r="S15" s="15"/>
      <c r="T15" s="15"/>
      <c r="U15" s="15"/>
      <c r="V15" s="15"/>
      <c r="W15" s="15"/>
      <c r="X15" s="15"/>
      <c r="Y15" s="15"/>
    </row>
    <row r="16" spans="1:25" s="14" customFormat="1" ht="24" customHeight="1" x14ac:dyDescent="0.2">
      <c r="A16" s="14" t="s">
        <v>39</v>
      </c>
      <c r="E16" s="18"/>
      <c r="G16" s="18"/>
      <c r="H16" s="18"/>
      <c r="I16" s="22">
        <v>2791</v>
      </c>
      <c r="J16" s="21"/>
      <c r="K16" s="22">
        <v>2181</v>
      </c>
      <c r="M16" s="16"/>
      <c r="S16" s="15"/>
      <c r="T16" s="15"/>
      <c r="U16" s="15"/>
      <c r="V16" s="15"/>
      <c r="W16" s="15"/>
      <c r="X16" s="15"/>
      <c r="Y16" s="15"/>
    </row>
    <row r="17" spans="1:25" s="14" customFormat="1" ht="24" customHeight="1" x14ac:dyDescent="0.2">
      <c r="A17" s="24" t="s">
        <v>4</v>
      </c>
      <c r="E17" s="18"/>
      <c r="I17" s="23">
        <f>SUM(I16)</f>
        <v>2791</v>
      </c>
      <c r="J17" s="19"/>
      <c r="K17" s="23">
        <f>SUM(K16)</f>
        <v>2181</v>
      </c>
      <c r="M17" s="16"/>
      <c r="S17" s="15"/>
      <c r="T17" s="15"/>
      <c r="U17" s="15"/>
      <c r="V17" s="15"/>
      <c r="W17" s="15"/>
      <c r="X17" s="15"/>
      <c r="Y17" s="15"/>
    </row>
    <row r="18" spans="1:25" s="14" customFormat="1" ht="24" customHeight="1" thickBot="1" x14ac:dyDescent="0.25">
      <c r="A18" s="10" t="s">
        <v>5</v>
      </c>
      <c r="E18" s="18"/>
      <c r="I18" s="25">
        <f>+I14-I17</f>
        <v>20553167</v>
      </c>
      <c r="J18" s="19"/>
      <c r="K18" s="25">
        <f>+K14-K17</f>
        <v>21925482</v>
      </c>
      <c r="M18" s="16"/>
    </row>
    <row r="19" spans="1:25" s="14" customFormat="1" ht="24" customHeight="1" thickTop="1" x14ac:dyDescent="0.2">
      <c r="A19" s="10" t="s">
        <v>5</v>
      </c>
      <c r="I19" s="26"/>
      <c r="K19" s="26"/>
      <c r="M19" s="16"/>
    </row>
    <row r="20" spans="1:25" s="14" customFormat="1" ht="24" customHeight="1" x14ac:dyDescent="0.2">
      <c r="A20" s="14" t="s">
        <v>6</v>
      </c>
      <c r="G20" s="18">
        <v>8</v>
      </c>
      <c r="H20" s="18"/>
      <c r="I20" s="26">
        <v>20266889</v>
      </c>
      <c r="J20" s="18"/>
      <c r="K20" s="26">
        <v>20266889</v>
      </c>
      <c r="M20" s="16"/>
    </row>
    <row r="21" spans="1:25" s="14" customFormat="1" ht="24" customHeight="1" x14ac:dyDescent="0.2">
      <c r="A21" s="20" t="s">
        <v>7</v>
      </c>
      <c r="G21" s="18">
        <v>8</v>
      </c>
      <c r="H21" s="18"/>
      <c r="I21" s="33">
        <v>286278</v>
      </c>
      <c r="J21" s="21"/>
      <c r="K21" s="33">
        <v>1658593</v>
      </c>
      <c r="M21" s="16"/>
    </row>
    <row r="22" spans="1:25" s="14" customFormat="1" ht="24" customHeight="1" thickBot="1" x14ac:dyDescent="0.25">
      <c r="A22" s="9" t="s">
        <v>5</v>
      </c>
      <c r="I22" s="25">
        <f>SUM(I20:I21)</f>
        <v>20553167</v>
      </c>
      <c r="K22" s="25">
        <f>SUM(K20:K21)</f>
        <v>21925482</v>
      </c>
      <c r="M22" s="16"/>
    </row>
    <row r="23" spans="1:25" s="14" customFormat="1" ht="24" customHeight="1" thickTop="1" x14ac:dyDescent="0.2">
      <c r="I23" s="32">
        <f>+I22-I18</f>
        <v>0</v>
      </c>
      <c r="J23" s="19"/>
      <c r="K23" s="32">
        <f>+K22-K18</f>
        <v>0</v>
      </c>
      <c r="M23" s="16"/>
    </row>
    <row r="24" spans="1:25" s="14" customFormat="1" ht="24" customHeight="1" x14ac:dyDescent="0.2">
      <c r="A24" s="14" t="s">
        <v>66</v>
      </c>
      <c r="I24" s="34">
        <v>9.8552</v>
      </c>
      <c r="K24" s="34">
        <v>10.513299999999999</v>
      </c>
      <c r="M24" s="16"/>
    </row>
    <row r="25" spans="1:25" s="14" customFormat="1" ht="24" customHeight="1" x14ac:dyDescent="0.2">
      <c r="A25" s="14" t="s">
        <v>71</v>
      </c>
      <c r="G25" s="26"/>
      <c r="H25" s="26"/>
      <c r="I25" s="26">
        <v>2085500</v>
      </c>
      <c r="J25" s="26"/>
      <c r="K25" s="26">
        <v>2085500</v>
      </c>
      <c r="M25" s="16"/>
    </row>
    <row r="26" spans="1:25" ht="24" customHeight="1" x14ac:dyDescent="0.2">
      <c r="A26" s="14"/>
      <c r="B26" s="14"/>
      <c r="C26" s="14"/>
      <c r="D26" s="14"/>
      <c r="E26" s="14"/>
      <c r="F26" s="14"/>
      <c r="G26" s="26"/>
      <c r="H26" s="27"/>
      <c r="I26" s="15"/>
      <c r="J26" s="27"/>
      <c r="K26" s="15"/>
      <c r="L26" s="26"/>
    </row>
    <row r="27" spans="1:25" ht="24" customHeight="1" x14ac:dyDescent="0.2">
      <c r="A27" s="14" t="s">
        <v>28</v>
      </c>
      <c r="B27" s="14"/>
      <c r="C27" s="14"/>
      <c r="D27" s="14"/>
      <c r="E27" s="14"/>
      <c r="F27" s="14"/>
      <c r="G27" s="14"/>
      <c r="H27" s="28"/>
      <c r="I27" s="15"/>
      <c r="J27" s="28"/>
      <c r="K27" s="15"/>
      <c r="L27" s="14"/>
    </row>
    <row r="28" spans="1:25" ht="24" customHeight="1" x14ac:dyDescent="0.2">
      <c r="A28" s="14"/>
      <c r="B28" s="14"/>
      <c r="C28" s="14"/>
      <c r="D28" s="14"/>
      <c r="E28" s="14"/>
      <c r="F28" s="14"/>
      <c r="G28" s="14"/>
      <c r="H28" s="14"/>
      <c r="J28" s="14"/>
      <c r="L28" s="14"/>
    </row>
    <row r="29" spans="1:25" ht="24" customHeight="1" x14ac:dyDescent="0.2">
      <c r="A29" s="14"/>
      <c r="B29" s="14"/>
      <c r="C29" s="14"/>
      <c r="D29" s="14"/>
      <c r="E29" s="14"/>
      <c r="F29" s="14"/>
      <c r="G29" s="14"/>
      <c r="H29" s="14"/>
      <c r="J29" s="14"/>
      <c r="L29" s="14"/>
    </row>
    <row r="30" spans="1:25" ht="24" customHeight="1" x14ac:dyDescent="0.2">
      <c r="A30" s="35"/>
      <c r="B30" s="35"/>
      <c r="C30" s="35"/>
      <c r="D30" s="35"/>
      <c r="H30" s="35"/>
      <c r="I30" s="36"/>
      <c r="J30" s="35"/>
      <c r="K30" s="36"/>
    </row>
    <row r="31" spans="1:25" ht="24" customHeight="1" x14ac:dyDescent="0.2">
      <c r="A31" s="123" t="s">
        <v>72</v>
      </c>
      <c r="B31" s="123"/>
      <c r="C31" s="123"/>
      <c r="D31" s="123"/>
      <c r="H31" s="123" t="s">
        <v>68</v>
      </c>
      <c r="I31" s="123"/>
      <c r="J31" s="123"/>
      <c r="K31" s="123"/>
    </row>
    <row r="32" spans="1:25" ht="24" customHeight="1" x14ac:dyDescent="0.2">
      <c r="A32" s="124" t="s">
        <v>67</v>
      </c>
      <c r="B32" s="124"/>
      <c r="C32" s="124"/>
      <c r="D32" s="124"/>
      <c r="H32" s="124" t="s">
        <v>69</v>
      </c>
      <c r="I32" s="124"/>
      <c r="J32" s="124"/>
      <c r="K32" s="124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B9B8-AEA1-4705-9D20-561454C0ECD9}">
  <dimension ref="A1:S50"/>
  <sheetViews>
    <sheetView showGridLines="0" view="pageBreakPreview" topLeftCell="A19" zoomScale="115" zoomScaleNormal="100" zoomScaleSheetLayoutView="115" workbookViewId="0">
      <selection activeCell="Q13" sqref="Q13"/>
    </sheetView>
  </sheetViews>
  <sheetFormatPr defaultRowHeight="21" customHeight="1" x14ac:dyDescent="0.2"/>
  <cols>
    <col min="1" max="1" width="3.140625" style="39" customWidth="1"/>
    <col min="2" max="2" width="54.140625" style="39" customWidth="1"/>
    <col min="3" max="3" width="21.42578125" style="39" customWidth="1"/>
    <col min="4" max="4" width="2" style="39" customWidth="1"/>
    <col min="5" max="5" width="14.5703125" style="39" customWidth="1"/>
    <col min="6" max="6" width="2" style="39" customWidth="1"/>
    <col min="7" max="7" width="14.5703125" style="39" customWidth="1"/>
    <col min="8" max="8" width="2" style="39" customWidth="1"/>
    <col min="9" max="9" width="14.5703125" style="59" customWidth="1"/>
    <col min="10" max="10" width="2" style="39" customWidth="1"/>
    <col min="11" max="11" width="14.85546875" style="39" customWidth="1"/>
    <col min="12" max="12" width="2" style="39" customWidth="1"/>
    <col min="13" max="13" width="14.85546875" style="39" customWidth="1"/>
    <col min="14" max="14" width="2" style="39" customWidth="1"/>
    <col min="15" max="15" width="14.5703125" style="39" customWidth="1"/>
    <col min="16" max="16" width="0.85546875" style="39" customWidth="1"/>
    <col min="17" max="16384" width="9.140625" style="39"/>
  </cols>
  <sheetData>
    <row r="1" spans="1:17" ht="20.25" customHeight="1" x14ac:dyDescent="0.2">
      <c r="A1" s="126" t="s">
        <v>51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7" ht="20.25" customHeight="1" x14ac:dyDescent="0.2">
      <c r="A2" s="126" t="s">
        <v>16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7" ht="20.25" customHeight="1" x14ac:dyDescent="0.2">
      <c r="A3" s="126" t="s">
        <v>107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7" ht="20.25" customHeight="1" x14ac:dyDescent="0.2">
      <c r="A4" s="38" t="s">
        <v>53</v>
      </c>
      <c r="B4" s="38"/>
      <c r="C4" s="38"/>
      <c r="D4" s="38"/>
      <c r="E4" s="38"/>
      <c r="F4" s="38"/>
      <c r="G4" s="38"/>
      <c r="H4" s="38"/>
      <c r="I4" s="38"/>
      <c r="J4" s="38"/>
      <c r="L4" s="38"/>
      <c r="N4" s="38"/>
    </row>
    <row r="5" spans="1:17" ht="20.25" customHeight="1" x14ac:dyDescent="0.2">
      <c r="A5" s="38"/>
      <c r="B5" s="38"/>
      <c r="C5" s="38"/>
      <c r="D5" s="38"/>
      <c r="E5" s="127" t="s">
        <v>108</v>
      </c>
      <c r="F5" s="127"/>
      <c r="G5" s="127"/>
      <c r="H5" s="127"/>
      <c r="I5" s="127"/>
      <c r="J5" s="38"/>
      <c r="K5" s="127" t="s">
        <v>75</v>
      </c>
      <c r="L5" s="127"/>
      <c r="M5" s="127"/>
      <c r="N5" s="127"/>
      <c r="O5" s="127"/>
    </row>
    <row r="6" spans="1:17" ht="20.25" customHeight="1" x14ac:dyDescent="0.2">
      <c r="A6" s="38"/>
      <c r="B6" s="38"/>
      <c r="C6" s="38"/>
      <c r="D6" s="38"/>
      <c r="E6" s="128" t="s">
        <v>21</v>
      </c>
      <c r="F6" s="128"/>
      <c r="G6" s="128"/>
      <c r="H6" s="128"/>
      <c r="I6" s="128"/>
      <c r="J6" s="38"/>
      <c r="K6" s="40"/>
      <c r="L6" s="38"/>
      <c r="M6" s="2" t="s">
        <v>34</v>
      </c>
      <c r="N6" s="38"/>
      <c r="O6" s="40"/>
    </row>
    <row r="7" spans="1:17" ht="20.25" customHeight="1" x14ac:dyDescent="0.2">
      <c r="D7" s="41"/>
      <c r="E7" s="42"/>
      <c r="F7" s="41"/>
      <c r="G7" s="43"/>
      <c r="H7" s="41"/>
      <c r="I7" s="44" t="s">
        <v>17</v>
      </c>
      <c r="J7" s="41"/>
      <c r="K7" s="42"/>
      <c r="L7" s="41"/>
      <c r="M7" s="43"/>
      <c r="N7" s="41"/>
      <c r="O7" s="45" t="s">
        <v>17</v>
      </c>
    </row>
    <row r="8" spans="1:17" s="50" customFormat="1" ht="20.25" customHeight="1" x14ac:dyDescent="0.2">
      <c r="A8" s="125" t="s">
        <v>59</v>
      </c>
      <c r="B8" s="125"/>
      <c r="C8" s="125"/>
      <c r="D8" s="47"/>
      <c r="E8" s="48" t="s">
        <v>61</v>
      </c>
      <c r="F8" s="47"/>
      <c r="G8" s="48" t="s">
        <v>18</v>
      </c>
      <c r="H8" s="47"/>
      <c r="I8" s="49" t="s">
        <v>29</v>
      </c>
      <c r="J8" s="47"/>
      <c r="K8" s="48" t="s">
        <v>61</v>
      </c>
      <c r="L8" s="47"/>
      <c r="M8" s="48" t="s">
        <v>18</v>
      </c>
      <c r="N8" s="47"/>
      <c r="O8" s="46" t="s">
        <v>29</v>
      </c>
    </row>
    <row r="9" spans="1:17" ht="20.25" customHeight="1" x14ac:dyDescent="0.2">
      <c r="A9" s="45"/>
      <c r="B9" s="45"/>
      <c r="C9" s="45"/>
      <c r="D9" s="51"/>
      <c r="E9" s="42" t="s">
        <v>27</v>
      </c>
      <c r="F9" s="51"/>
      <c r="G9" s="42" t="s">
        <v>27</v>
      </c>
      <c r="H9" s="51"/>
      <c r="I9" s="44" t="s">
        <v>19</v>
      </c>
      <c r="J9" s="51"/>
      <c r="K9" s="42" t="s">
        <v>27</v>
      </c>
      <c r="L9" s="51"/>
      <c r="M9" s="42" t="s">
        <v>27</v>
      </c>
      <c r="N9" s="51"/>
      <c r="O9" s="45" t="s">
        <v>19</v>
      </c>
    </row>
    <row r="10" spans="1:17" ht="20.25" customHeight="1" x14ac:dyDescent="0.2">
      <c r="A10" s="52" t="s">
        <v>96</v>
      </c>
      <c r="B10" s="45"/>
      <c r="C10" s="45"/>
      <c r="D10" s="51"/>
      <c r="E10" s="42"/>
      <c r="F10" s="51"/>
      <c r="G10" s="42"/>
      <c r="H10" s="51"/>
      <c r="I10" s="44"/>
      <c r="J10" s="51"/>
      <c r="K10" s="42"/>
      <c r="L10" s="51"/>
      <c r="M10" s="42"/>
      <c r="N10" s="51"/>
      <c r="O10" s="45"/>
    </row>
    <row r="11" spans="1:17" ht="20.25" customHeight="1" x14ac:dyDescent="0.2">
      <c r="A11" s="39" t="s">
        <v>54</v>
      </c>
      <c r="B11" s="45"/>
      <c r="C11" s="45"/>
      <c r="D11" s="51"/>
      <c r="E11" s="42"/>
      <c r="F11" s="51"/>
      <c r="G11" s="42"/>
      <c r="H11" s="51"/>
      <c r="I11" s="44"/>
      <c r="J11" s="51"/>
      <c r="K11" s="42"/>
      <c r="L11" s="51"/>
      <c r="M11" s="42"/>
      <c r="N11" s="51"/>
      <c r="O11" s="45"/>
    </row>
    <row r="12" spans="1:17" ht="20.25" customHeight="1" x14ac:dyDescent="0.2">
      <c r="A12" s="45"/>
      <c r="B12" s="53" t="s">
        <v>41</v>
      </c>
      <c r="C12" s="45"/>
      <c r="D12" s="51"/>
      <c r="E12" s="42"/>
      <c r="F12" s="51"/>
      <c r="G12" s="42"/>
      <c r="H12" s="51"/>
      <c r="I12" s="44"/>
      <c r="J12" s="51"/>
      <c r="K12" s="42"/>
      <c r="L12" s="51"/>
      <c r="M12" s="42"/>
      <c r="N12" s="51"/>
      <c r="O12" s="45"/>
    </row>
    <row r="13" spans="1:17" ht="20.25" customHeight="1" x14ac:dyDescent="0.2">
      <c r="A13" s="45"/>
      <c r="B13" s="53" t="s">
        <v>141</v>
      </c>
      <c r="C13" s="45"/>
      <c r="D13" s="51"/>
      <c r="E13" s="42"/>
      <c r="F13" s="51"/>
      <c r="G13" s="42"/>
      <c r="H13" s="51"/>
      <c r="I13" s="44"/>
      <c r="J13" s="51"/>
      <c r="K13" s="42"/>
      <c r="L13" s="51"/>
      <c r="M13" s="42"/>
      <c r="N13" s="51"/>
      <c r="O13" s="45"/>
    </row>
    <row r="14" spans="1:17" ht="20.25" customHeight="1" x14ac:dyDescent="0.2">
      <c r="A14" s="45"/>
      <c r="B14" s="53" t="s">
        <v>63</v>
      </c>
      <c r="C14" s="45"/>
      <c r="D14" s="51"/>
      <c r="E14" s="54">
        <v>16820058</v>
      </c>
      <c r="F14" s="51"/>
      <c r="G14" s="54">
        <v>19174590</v>
      </c>
      <c r="H14" s="51"/>
      <c r="I14" s="116">
        <v>95.82</v>
      </c>
      <c r="J14" s="51"/>
      <c r="K14" s="54">
        <v>17500780</v>
      </c>
      <c r="L14" s="51"/>
      <c r="M14" s="54">
        <v>20821476</v>
      </c>
      <c r="N14" s="51"/>
      <c r="O14" s="49">
        <v>96.64</v>
      </c>
      <c r="Q14" s="122"/>
    </row>
    <row r="15" spans="1:17" ht="20.25" customHeight="1" x14ac:dyDescent="0.2">
      <c r="A15" s="52" t="s">
        <v>42</v>
      </c>
      <c r="B15" s="45"/>
      <c r="C15" s="45"/>
      <c r="D15" s="51"/>
      <c r="E15" s="54">
        <f>SUM(E14)</f>
        <v>16820058</v>
      </c>
      <c r="F15" s="51"/>
      <c r="G15" s="54">
        <f>SUM(G14)</f>
        <v>19174590</v>
      </c>
      <c r="H15" s="51"/>
      <c r="I15" s="116">
        <f>SUM(I14)</f>
        <v>95.82</v>
      </c>
      <c r="J15" s="51"/>
      <c r="K15" s="54">
        <f>SUM(K14)</f>
        <v>17500780</v>
      </c>
      <c r="L15" s="51"/>
      <c r="M15" s="54">
        <f>SUM(M14)</f>
        <v>20821476</v>
      </c>
      <c r="N15" s="51"/>
      <c r="O15" s="55">
        <f>SUM(O14)</f>
        <v>96.64</v>
      </c>
    </row>
    <row r="16" spans="1:17" ht="20.25" customHeight="1" x14ac:dyDescent="0.2">
      <c r="A16" s="45"/>
      <c r="B16" s="45"/>
      <c r="C16" s="45"/>
      <c r="D16" s="51"/>
      <c r="E16" s="42"/>
      <c r="F16" s="51"/>
      <c r="G16" s="42"/>
      <c r="H16" s="51"/>
      <c r="I16" s="44"/>
      <c r="J16" s="51"/>
      <c r="K16" s="42"/>
      <c r="L16" s="51"/>
      <c r="M16" s="56"/>
      <c r="N16" s="51"/>
      <c r="O16" s="44"/>
    </row>
    <row r="17" spans="1:19" ht="20.25" customHeight="1" x14ac:dyDescent="0.2">
      <c r="A17" s="52" t="s">
        <v>95</v>
      </c>
      <c r="B17" s="45"/>
      <c r="C17" s="45"/>
      <c r="D17" s="51"/>
      <c r="E17" s="57"/>
      <c r="F17" s="51"/>
      <c r="G17" s="42"/>
      <c r="H17" s="51"/>
      <c r="I17" s="44"/>
      <c r="J17" s="51"/>
      <c r="K17" s="57"/>
      <c r="L17" s="51"/>
      <c r="M17" s="42"/>
      <c r="N17" s="51"/>
      <c r="O17" s="44"/>
    </row>
    <row r="18" spans="1:19" ht="20.25" customHeight="1" x14ac:dyDescent="0.2">
      <c r="A18" s="39" t="s">
        <v>40</v>
      </c>
      <c r="B18" s="45"/>
      <c r="C18" s="58" t="s">
        <v>55</v>
      </c>
      <c r="D18" s="51"/>
      <c r="E18" s="57"/>
      <c r="F18" s="51"/>
      <c r="G18" s="42"/>
      <c r="H18" s="51"/>
      <c r="J18" s="51"/>
      <c r="K18" s="57"/>
      <c r="L18" s="51"/>
      <c r="M18" s="42"/>
      <c r="N18" s="51"/>
      <c r="O18" s="59"/>
    </row>
    <row r="19" spans="1:19" ht="20.25" customHeight="1" x14ac:dyDescent="0.2">
      <c r="A19" s="52"/>
      <c r="B19" s="53" t="s">
        <v>76</v>
      </c>
      <c r="C19" s="117" t="s">
        <v>87</v>
      </c>
      <c r="D19" s="51"/>
      <c r="E19" s="60">
        <v>0</v>
      </c>
      <c r="F19" s="51"/>
      <c r="G19" s="60">
        <v>0</v>
      </c>
      <c r="H19" s="51"/>
      <c r="I19" s="60">
        <v>0</v>
      </c>
      <c r="J19" s="51"/>
      <c r="K19" s="60">
        <v>19995</v>
      </c>
      <c r="L19" s="51"/>
      <c r="M19" s="60">
        <v>19995</v>
      </c>
      <c r="N19" s="51"/>
      <c r="O19" s="61">
        <v>0.09</v>
      </c>
      <c r="Q19" s="122"/>
    </row>
    <row r="20" spans="1:19" ht="20.25" customHeight="1" x14ac:dyDescent="0.2">
      <c r="A20" s="52"/>
      <c r="B20" s="53" t="s">
        <v>77</v>
      </c>
      <c r="C20" s="117" t="s">
        <v>88</v>
      </c>
      <c r="D20" s="51"/>
      <c r="E20" s="60">
        <v>0</v>
      </c>
      <c r="F20" s="51"/>
      <c r="G20" s="60">
        <v>0</v>
      </c>
      <c r="H20" s="51"/>
      <c r="I20" s="60">
        <v>0</v>
      </c>
      <c r="J20" s="51"/>
      <c r="K20" s="60">
        <v>9994</v>
      </c>
      <c r="L20" s="51"/>
      <c r="M20" s="60">
        <v>9995</v>
      </c>
      <c r="N20" s="51"/>
      <c r="O20" s="61">
        <v>0.05</v>
      </c>
      <c r="Q20" s="122"/>
    </row>
    <row r="21" spans="1:19" ht="20.25" customHeight="1" x14ac:dyDescent="0.2">
      <c r="A21" s="52"/>
      <c r="B21" s="53" t="s">
        <v>78</v>
      </c>
      <c r="C21" s="117" t="s">
        <v>89</v>
      </c>
      <c r="D21" s="51"/>
      <c r="E21" s="60">
        <v>0</v>
      </c>
      <c r="F21" s="51"/>
      <c r="G21" s="60">
        <v>0</v>
      </c>
      <c r="H21" s="51"/>
      <c r="I21" s="60">
        <v>0</v>
      </c>
      <c r="J21" s="51"/>
      <c r="K21" s="60">
        <v>4996</v>
      </c>
      <c r="L21" s="51"/>
      <c r="M21" s="60">
        <v>4997</v>
      </c>
      <c r="N21" s="51"/>
      <c r="O21" s="61">
        <v>0.02</v>
      </c>
      <c r="Q21" s="122"/>
    </row>
    <row r="22" spans="1:19" ht="20.25" customHeight="1" x14ac:dyDescent="0.2">
      <c r="A22" s="52"/>
      <c r="B22" s="53" t="s">
        <v>79</v>
      </c>
      <c r="C22" s="117" t="s">
        <v>90</v>
      </c>
      <c r="D22" s="51"/>
      <c r="E22" s="60">
        <v>0</v>
      </c>
      <c r="F22" s="51"/>
      <c r="G22" s="60">
        <v>0</v>
      </c>
      <c r="H22" s="51"/>
      <c r="I22" s="62">
        <v>0</v>
      </c>
      <c r="J22" s="51"/>
      <c r="K22" s="60">
        <v>14983</v>
      </c>
      <c r="L22" s="51"/>
      <c r="M22" s="60">
        <v>14993</v>
      </c>
      <c r="N22" s="51"/>
      <c r="O22" s="61">
        <v>7.0000000000000007E-2</v>
      </c>
      <c r="Q22" s="122"/>
    </row>
    <row r="23" spans="1:19" ht="20.25" customHeight="1" x14ac:dyDescent="0.2">
      <c r="A23" s="52"/>
      <c r="B23" s="53" t="s">
        <v>80</v>
      </c>
      <c r="C23" s="117" t="s">
        <v>91</v>
      </c>
      <c r="D23" s="51"/>
      <c r="E23" s="60">
        <v>0</v>
      </c>
      <c r="F23" s="51"/>
      <c r="G23" s="60">
        <v>0</v>
      </c>
      <c r="H23" s="51"/>
      <c r="I23" s="62">
        <v>0</v>
      </c>
      <c r="J23" s="51"/>
      <c r="K23" s="60">
        <v>59912</v>
      </c>
      <c r="L23" s="51"/>
      <c r="M23" s="60">
        <v>59946</v>
      </c>
      <c r="N23" s="51"/>
      <c r="O23" s="61">
        <v>0.28000000000000003</v>
      </c>
      <c r="Q23" s="122"/>
    </row>
    <row r="24" spans="1:19" ht="20.25" customHeight="1" x14ac:dyDescent="0.2">
      <c r="A24" s="52"/>
      <c r="B24" s="53" t="s">
        <v>81</v>
      </c>
      <c r="C24" s="117" t="s">
        <v>138</v>
      </c>
      <c r="D24" s="51"/>
      <c r="E24" s="60">
        <v>0</v>
      </c>
      <c r="F24" s="51"/>
      <c r="G24" s="60">
        <v>0</v>
      </c>
      <c r="H24" s="51"/>
      <c r="I24" s="62">
        <v>0</v>
      </c>
      <c r="J24" s="51"/>
      <c r="K24" s="60">
        <v>99834</v>
      </c>
      <c r="L24" s="51"/>
      <c r="M24" s="60">
        <v>99869</v>
      </c>
      <c r="N24" s="51"/>
      <c r="O24" s="61">
        <v>0.46</v>
      </c>
      <c r="Q24" s="122"/>
    </row>
    <row r="25" spans="1:19" ht="20.25" customHeight="1" x14ac:dyDescent="0.2">
      <c r="A25" s="52"/>
      <c r="B25" s="53" t="s">
        <v>82</v>
      </c>
      <c r="C25" s="117" t="s">
        <v>137</v>
      </c>
      <c r="D25" s="51"/>
      <c r="E25" s="60">
        <v>0</v>
      </c>
      <c r="F25" s="45"/>
      <c r="G25" s="60">
        <v>0</v>
      </c>
      <c r="H25" s="45"/>
      <c r="I25" s="62">
        <v>0</v>
      </c>
      <c r="J25" s="51"/>
      <c r="K25" s="60">
        <v>7980</v>
      </c>
      <c r="L25" s="51"/>
      <c r="M25" s="60">
        <v>7994</v>
      </c>
      <c r="N25" s="51"/>
      <c r="O25" s="61">
        <v>0.04</v>
      </c>
      <c r="Q25" s="122"/>
      <c r="R25" s="119"/>
      <c r="S25" s="119"/>
    </row>
    <row r="26" spans="1:19" ht="20.25" customHeight="1" x14ac:dyDescent="0.2">
      <c r="A26" s="52"/>
      <c r="B26" s="53" t="s">
        <v>83</v>
      </c>
      <c r="C26" s="117" t="s">
        <v>92</v>
      </c>
      <c r="D26" s="51"/>
      <c r="E26" s="60">
        <v>106991</v>
      </c>
      <c r="F26" s="45"/>
      <c r="G26" s="60">
        <v>106993</v>
      </c>
      <c r="H26" s="45"/>
      <c r="I26" s="62">
        <v>0.53</v>
      </c>
      <c r="J26" s="51"/>
      <c r="K26" s="60">
        <v>106593</v>
      </c>
      <c r="L26" s="51"/>
      <c r="M26" s="60">
        <v>106723</v>
      </c>
      <c r="N26" s="51"/>
      <c r="O26" s="61">
        <v>0.49</v>
      </c>
      <c r="Q26" s="122"/>
      <c r="R26" s="119"/>
      <c r="S26" s="119"/>
    </row>
    <row r="27" spans="1:19" ht="20.25" customHeight="1" x14ac:dyDescent="0.2">
      <c r="A27" s="52"/>
      <c r="B27" s="53" t="s">
        <v>118</v>
      </c>
      <c r="C27" s="117" t="s">
        <v>119</v>
      </c>
      <c r="D27" s="45"/>
      <c r="E27" s="60">
        <v>59992</v>
      </c>
      <c r="F27" s="45"/>
      <c r="G27" s="60">
        <v>59992</v>
      </c>
      <c r="H27" s="45"/>
      <c r="I27" s="62">
        <v>0.3</v>
      </c>
      <c r="J27" s="45"/>
      <c r="K27" s="60">
        <v>0</v>
      </c>
      <c r="L27" s="60">
        <v>0</v>
      </c>
      <c r="M27" s="60">
        <v>0</v>
      </c>
      <c r="N27" s="60">
        <v>0</v>
      </c>
      <c r="O27" s="60">
        <v>0</v>
      </c>
      <c r="Q27" s="122"/>
    </row>
    <row r="28" spans="1:19" ht="20.25" customHeight="1" x14ac:dyDescent="0.2">
      <c r="A28" s="52"/>
      <c r="B28" s="53" t="s">
        <v>120</v>
      </c>
      <c r="C28" s="117" t="s">
        <v>121</v>
      </c>
      <c r="D28" s="45"/>
      <c r="E28" s="60">
        <v>59987</v>
      </c>
      <c r="F28" s="45"/>
      <c r="G28" s="60">
        <v>59986</v>
      </c>
      <c r="H28" s="45"/>
      <c r="I28" s="62">
        <v>0.3</v>
      </c>
      <c r="J28" s="45"/>
      <c r="K28" s="60">
        <v>0</v>
      </c>
      <c r="L28" s="60">
        <v>0</v>
      </c>
      <c r="M28" s="60">
        <v>0</v>
      </c>
      <c r="N28" s="60">
        <v>0</v>
      </c>
      <c r="O28" s="60">
        <v>0</v>
      </c>
      <c r="Q28" s="122"/>
    </row>
    <row r="29" spans="1:19" ht="20.25" customHeight="1" x14ac:dyDescent="0.2">
      <c r="A29" s="52"/>
      <c r="B29" s="53" t="s">
        <v>122</v>
      </c>
      <c r="C29" s="117" t="s">
        <v>123</v>
      </c>
      <c r="D29" s="45"/>
      <c r="E29" s="60">
        <v>329852</v>
      </c>
      <c r="F29" s="45"/>
      <c r="G29" s="60">
        <v>329852</v>
      </c>
      <c r="H29" s="45"/>
      <c r="I29" s="62">
        <v>1.65</v>
      </c>
      <c r="J29" s="45"/>
      <c r="K29" s="60">
        <v>0</v>
      </c>
      <c r="L29" s="60">
        <v>0</v>
      </c>
      <c r="M29" s="60">
        <v>0</v>
      </c>
      <c r="N29" s="60">
        <v>0</v>
      </c>
      <c r="O29" s="60">
        <v>0</v>
      </c>
      <c r="Q29" s="122"/>
    </row>
    <row r="30" spans="1:19" ht="20.25" customHeight="1" x14ac:dyDescent="0.2">
      <c r="A30" s="52"/>
      <c r="B30" s="53" t="s">
        <v>124</v>
      </c>
      <c r="C30" s="117" t="s">
        <v>125</v>
      </c>
      <c r="D30" s="45"/>
      <c r="E30" s="60">
        <v>49973</v>
      </c>
      <c r="F30" s="45"/>
      <c r="G30" s="60">
        <v>49973</v>
      </c>
      <c r="H30" s="45"/>
      <c r="I30" s="62">
        <v>0.25</v>
      </c>
      <c r="J30" s="45"/>
      <c r="K30" s="60">
        <v>0</v>
      </c>
      <c r="L30" s="60">
        <v>0</v>
      </c>
      <c r="M30" s="60">
        <v>0</v>
      </c>
      <c r="N30" s="60">
        <v>0</v>
      </c>
      <c r="O30" s="60">
        <v>0</v>
      </c>
      <c r="Q30" s="122"/>
    </row>
    <row r="31" spans="1:19" ht="20.25" customHeight="1" x14ac:dyDescent="0.2">
      <c r="A31" s="52"/>
      <c r="B31" s="53" t="s">
        <v>126</v>
      </c>
      <c r="C31" s="117" t="s">
        <v>127</v>
      </c>
      <c r="D31" s="45"/>
      <c r="E31" s="60">
        <v>29952</v>
      </c>
      <c r="F31" s="45"/>
      <c r="G31" s="60">
        <v>29950</v>
      </c>
      <c r="H31" s="45"/>
      <c r="I31" s="62">
        <v>0.15</v>
      </c>
      <c r="J31" s="45"/>
      <c r="K31" s="60">
        <v>0</v>
      </c>
      <c r="L31" s="60">
        <v>0</v>
      </c>
      <c r="M31" s="60">
        <v>0</v>
      </c>
      <c r="N31" s="60">
        <v>0</v>
      </c>
      <c r="O31" s="60">
        <v>0</v>
      </c>
      <c r="Q31" s="122"/>
    </row>
    <row r="32" spans="1:19" ht="20.25" customHeight="1" x14ac:dyDescent="0.2">
      <c r="A32" s="52"/>
      <c r="B32" s="53" t="s">
        <v>128</v>
      </c>
      <c r="C32" s="120" t="s">
        <v>129</v>
      </c>
      <c r="D32" s="45"/>
      <c r="E32" s="60">
        <v>29891</v>
      </c>
      <c r="F32" s="45"/>
      <c r="G32" s="60">
        <v>29883</v>
      </c>
      <c r="H32" s="45"/>
      <c r="I32" s="62">
        <v>0.15</v>
      </c>
      <c r="J32" s="45"/>
      <c r="K32" s="60">
        <v>0</v>
      </c>
      <c r="L32" s="60">
        <v>0</v>
      </c>
      <c r="M32" s="60">
        <v>0</v>
      </c>
      <c r="N32" s="60">
        <v>0</v>
      </c>
      <c r="O32" s="60">
        <v>0</v>
      </c>
      <c r="Q32" s="122"/>
      <c r="R32" s="119"/>
      <c r="S32" s="119"/>
    </row>
    <row r="33" spans="1:19" ht="20.25" customHeight="1" x14ac:dyDescent="0.2">
      <c r="A33" s="52"/>
      <c r="B33" s="53" t="s">
        <v>130</v>
      </c>
      <c r="C33" s="117" t="s">
        <v>131</v>
      </c>
      <c r="D33" s="45"/>
      <c r="E33" s="60">
        <v>29877</v>
      </c>
      <c r="F33" s="45"/>
      <c r="G33" s="60">
        <v>29882</v>
      </c>
      <c r="H33" s="45"/>
      <c r="I33" s="62">
        <v>0.15</v>
      </c>
      <c r="J33" s="45"/>
      <c r="K33" s="60">
        <v>0</v>
      </c>
      <c r="L33" s="60">
        <v>0</v>
      </c>
      <c r="M33" s="60">
        <v>0</v>
      </c>
      <c r="N33" s="60">
        <v>0</v>
      </c>
      <c r="O33" s="60">
        <v>0</v>
      </c>
      <c r="Q33" s="122"/>
      <c r="R33" s="119"/>
      <c r="S33" s="119"/>
    </row>
    <row r="34" spans="1:19" ht="20.25" customHeight="1" x14ac:dyDescent="0.2">
      <c r="A34" s="52"/>
      <c r="B34" s="53" t="s">
        <v>104</v>
      </c>
      <c r="C34" s="120" t="s">
        <v>94</v>
      </c>
      <c r="D34" s="51"/>
      <c r="E34" s="60">
        <v>60409</v>
      </c>
      <c r="F34" s="45"/>
      <c r="G34" s="60">
        <v>60395</v>
      </c>
      <c r="H34" s="45"/>
      <c r="I34" s="62">
        <v>0.3</v>
      </c>
      <c r="J34" s="51"/>
      <c r="K34" s="60">
        <v>0</v>
      </c>
      <c r="L34" s="51"/>
      <c r="M34" s="60">
        <v>0</v>
      </c>
      <c r="N34" s="51"/>
      <c r="O34" s="60">
        <v>0</v>
      </c>
      <c r="Q34" s="122"/>
      <c r="R34" s="119"/>
      <c r="S34" s="119"/>
    </row>
    <row r="35" spans="1:19" ht="20.25" customHeight="1" x14ac:dyDescent="0.2">
      <c r="A35" s="39" t="s">
        <v>86</v>
      </c>
      <c r="B35" s="53"/>
      <c r="C35" s="117"/>
      <c r="D35" s="53"/>
      <c r="E35" s="60"/>
      <c r="F35" s="53"/>
      <c r="G35" s="60"/>
      <c r="H35" s="53"/>
      <c r="I35" s="121"/>
      <c r="J35" s="53"/>
      <c r="K35" s="60"/>
      <c r="L35" s="51"/>
      <c r="M35" s="60"/>
      <c r="N35" s="51"/>
      <c r="O35" s="60"/>
      <c r="Q35" s="122"/>
      <c r="R35" s="119"/>
      <c r="S35" s="119"/>
    </row>
    <row r="36" spans="1:19" ht="20.25" customHeight="1" x14ac:dyDescent="0.2">
      <c r="A36" s="52"/>
      <c r="B36" s="53" t="s">
        <v>84</v>
      </c>
      <c r="C36" s="117" t="s">
        <v>93</v>
      </c>
      <c r="D36" s="51"/>
      <c r="E36" s="60">
        <v>0</v>
      </c>
      <c r="F36" s="45"/>
      <c r="G36" s="60">
        <v>0</v>
      </c>
      <c r="H36" s="45"/>
      <c r="I36" s="118">
        <v>0</v>
      </c>
      <c r="J36" s="51"/>
      <c r="K36" s="63">
        <v>199987</v>
      </c>
      <c r="L36" s="51"/>
      <c r="M36" s="63">
        <v>199987</v>
      </c>
      <c r="N36" s="51"/>
      <c r="O36" s="64">
        <v>0.93</v>
      </c>
      <c r="Q36" s="122"/>
      <c r="R36" s="119"/>
      <c r="S36" s="119"/>
    </row>
    <row r="37" spans="1:19" ht="20.25" customHeight="1" x14ac:dyDescent="0.2">
      <c r="A37" s="52"/>
      <c r="B37" s="53" t="s">
        <v>85</v>
      </c>
      <c r="C37" s="117" t="s">
        <v>139</v>
      </c>
      <c r="D37" s="51"/>
      <c r="E37" s="60">
        <v>0</v>
      </c>
      <c r="F37" s="45"/>
      <c r="G37" s="60">
        <v>0</v>
      </c>
      <c r="H37" s="45"/>
      <c r="I37" s="118">
        <v>0</v>
      </c>
      <c r="J37" s="51"/>
      <c r="K37" s="60">
        <v>199756</v>
      </c>
      <c r="L37" s="51"/>
      <c r="M37" s="60">
        <v>199860</v>
      </c>
      <c r="N37" s="51"/>
      <c r="O37" s="62">
        <v>0.93</v>
      </c>
      <c r="Q37" s="122"/>
      <c r="R37" s="119"/>
      <c r="S37" s="119"/>
    </row>
    <row r="38" spans="1:19" ht="20.25" customHeight="1" x14ac:dyDescent="0.2">
      <c r="A38" s="52"/>
      <c r="B38" s="53" t="s">
        <v>102</v>
      </c>
      <c r="C38" s="120" t="s">
        <v>103</v>
      </c>
      <c r="D38" s="45"/>
      <c r="E38" s="60">
        <v>49976</v>
      </c>
      <c r="F38" s="45"/>
      <c r="G38" s="60">
        <v>49978</v>
      </c>
      <c r="H38" s="45"/>
      <c r="I38" s="62">
        <v>0.25</v>
      </c>
      <c r="J38" s="45"/>
      <c r="K38" s="60">
        <v>0</v>
      </c>
      <c r="L38" s="51"/>
      <c r="M38" s="60">
        <v>0</v>
      </c>
      <c r="N38" s="51"/>
      <c r="O38" s="60">
        <v>0</v>
      </c>
      <c r="Q38" s="122"/>
      <c r="R38" s="119"/>
      <c r="S38" s="119"/>
    </row>
    <row r="39" spans="1:19" ht="20.25" customHeight="1" x14ac:dyDescent="0.2">
      <c r="A39" s="52"/>
      <c r="B39" s="53" t="s">
        <v>132</v>
      </c>
      <c r="C39" s="117" t="s">
        <v>133</v>
      </c>
      <c r="D39" s="45"/>
      <c r="E39" s="60">
        <v>19965</v>
      </c>
      <c r="F39" s="45"/>
      <c r="G39" s="60">
        <v>19962</v>
      </c>
      <c r="H39" s="45"/>
      <c r="I39" s="62">
        <v>0.1</v>
      </c>
      <c r="J39" s="45"/>
      <c r="K39" s="60">
        <v>0</v>
      </c>
      <c r="L39" s="60">
        <v>0</v>
      </c>
      <c r="M39" s="60">
        <v>0</v>
      </c>
      <c r="N39" s="60">
        <v>0</v>
      </c>
      <c r="O39" s="60">
        <v>0</v>
      </c>
      <c r="Q39" s="122"/>
      <c r="R39" s="119"/>
      <c r="S39" s="119"/>
    </row>
    <row r="40" spans="1:19" ht="20.25" customHeight="1" x14ac:dyDescent="0.2">
      <c r="A40" s="52"/>
      <c r="B40" s="53" t="s">
        <v>134</v>
      </c>
      <c r="C40" s="117" t="s">
        <v>135</v>
      </c>
      <c r="D40" s="45"/>
      <c r="E40" s="60">
        <v>9978</v>
      </c>
      <c r="F40" s="45"/>
      <c r="G40" s="60">
        <v>9978</v>
      </c>
      <c r="H40" s="45"/>
      <c r="I40" s="62">
        <v>0.05</v>
      </c>
      <c r="J40" s="45"/>
      <c r="K40" s="60">
        <v>0</v>
      </c>
      <c r="L40" s="60">
        <v>0</v>
      </c>
      <c r="M40" s="60">
        <v>0</v>
      </c>
      <c r="N40" s="60">
        <v>0</v>
      </c>
      <c r="O40" s="60">
        <v>0</v>
      </c>
      <c r="Q40" s="122"/>
      <c r="R40" s="119"/>
      <c r="S40" s="119"/>
    </row>
    <row r="41" spans="1:19" ht="20.25" customHeight="1" x14ac:dyDescent="0.2">
      <c r="A41" s="52" t="s">
        <v>30</v>
      </c>
      <c r="D41" s="41"/>
      <c r="E41" s="65">
        <f>SUM(E19:E40)</f>
        <v>836843</v>
      </c>
      <c r="F41" s="41"/>
      <c r="G41" s="65">
        <f>SUM(G19:G40)</f>
        <v>836824</v>
      </c>
      <c r="H41" s="41"/>
      <c r="I41" s="66">
        <f>SUM(I19:I40)</f>
        <v>4.1799999999999988</v>
      </c>
      <c r="J41" s="41"/>
      <c r="K41" s="65">
        <f>SUM(K19:K40)</f>
        <v>724030</v>
      </c>
      <c r="L41" s="41"/>
      <c r="M41" s="65">
        <f>SUM(M19:M40)</f>
        <v>724359</v>
      </c>
      <c r="N41" s="41"/>
      <c r="O41" s="66">
        <f>SUM(O19:O40)</f>
        <v>3.3600000000000003</v>
      </c>
      <c r="P41" s="65">
        <f>SUM(P19:P40)</f>
        <v>0</v>
      </c>
    </row>
    <row r="42" spans="1:19" ht="20.25" customHeight="1" thickBot="1" x14ac:dyDescent="0.25">
      <c r="A42" s="52" t="s">
        <v>43</v>
      </c>
      <c r="D42" s="41"/>
      <c r="E42" s="67">
        <f>+E15+E41</f>
        <v>17656901</v>
      </c>
      <c r="F42" s="41"/>
      <c r="G42" s="67">
        <f>+G15+G41</f>
        <v>20011414</v>
      </c>
      <c r="H42" s="41"/>
      <c r="I42" s="68">
        <f>+I15+I41</f>
        <v>99.999999999999986</v>
      </c>
      <c r="J42" s="41"/>
      <c r="K42" s="67">
        <f>+K15+K41</f>
        <v>18224810</v>
      </c>
      <c r="L42" s="41"/>
      <c r="M42" s="67">
        <f>+M15+M41</f>
        <v>21545835</v>
      </c>
      <c r="N42" s="41"/>
      <c r="O42" s="68">
        <f>+O15+O41</f>
        <v>100</v>
      </c>
    </row>
    <row r="43" spans="1:19" ht="20.25" customHeight="1" thickTop="1" x14ac:dyDescent="0.2">
      <c r="A43" s="52"/>
      <c r="D43" s="41"/>
      <c r="E43" s="69"/>
      <c r="F43" s="41"/>
      <c r="G43" s="115">
        <f>G42-BS!I10</f>
        <v>0</v>
      </c>
      <c r="H43" s="41"/>
      <c r="I43" s="71"/>
      <c r="J43" s="41"/>
      <c r="K43" s="69"/>
      <c r="L43" s="41"/>
      <c r="M43" s="70"/>
      <c r="N43" s="41"/>
      <c r="O43" s="71"/>
    </row>
    <row r="44" spans="1:19" ht="20.25" customHeight="1" x14ac:dyDescent="0.2">
      <c r="A44" s="72" t="s">
        <v>28</v>
      </c>
      <c r="B44" s="43"/>
      <c r="C44" s="43"/>
      <c r="D44" s="43"/>
      <c r="F44" s="43"/>
      <c r="H44" s="43"/>
      <c r="J44" s="43"/>
      <c r="L44" s="43"/>
      <c r="N44" s="43"/>
    </row>
    <row r="45" spans="1:19" ht="21" customHeight="1" x14ac:dyDescent="0.2">
      <c r="A45" s="1"/>
      <c r="B45" s="1"/>
      <c r="C45" s="1"/>
      <c r="D45" s="1"/>
      <c r="E45" s="1"/>
      <c r="F45" s="1"/>
      <c r="H45" s="1"/>
      <c r="J45" s="1"/>
      <c r="K45" s="1"/>
      <c r="L45" s="1"/>
      <c r="N45" s="1"/>
    </row>
    <row r="46" spans="1:19" ht="21" customHeight="1" x14ac:dyDescent="0.2">
      <c r="A46" s="1"/>
      <c r="B46" s="1"/>
      <c r="C46" s="1"/>
      <c r="D46" s="1"/>
      <c r="E46" s="1"/>
      <c r="F46" s="1"/>
      <c r="H46" s="1"/>
      <c r="J46" s="1"/>
      <c r="K46" s="1"/>
      <c r="L46" s="1"/>
      <c r="N46" s="1"/>
    </row>
    <row r="47" spans="1:19" ht="21" customHeight="1" x14ac:dyDescent="0.2">
      <c r="A47" s="1"/>
      <c r="B47" s="1"/>
      <c r="C47" s="1"/>
      <c r="D47" s="1"/>
      <c r="E47" s="1"/>
      <c r="F47" s="1"/>
      <c r="H47" s="1"/>
      <c r="J47" s="1"/>
      <c r="K47" s="1"/>
      <c r="L47" s="1"/>
      <c r="N47" s="1"/>
    </row>
    <row r="48" spans="1:19" ht="21" customHeight="1" x14ac:dyDescent="0.2">
      <c r="A48" s="1"/>
      <c r="B48" s="1"/>
      <c r="C48" s="1"/>
      <c r="D48" s="1"/>
      <c r="E48" s="1"/>
      <c r="F48" s="1"/>
      <c r="H48" s="1"/>
      <c r="J48" s="1"/>
      <c r="K48" s="1"/>
      <c r="L48" s="1"/>
      <c r="N48" s="1"/>
    </row>
    <row r="49" spans="1:14" ht="21" customHeight="1" x14ac:dyDescent="0.2">
      <c r="A49" s="1"/>
      <c r="B49" s="1"/>
      <c r="C49" s="1"/>
      <c r="D49" s="1"/>
      <c r="E49" s="1"/>
      <c r="F49" s="1"/>
      <c r="H49" s="1"/>
      <c r="J49" s="1"/>
      <c r="K49" s="1"/>
      <c r="L49" s="1"/>
      <c r="N49" s="1"/>
    </row>
    <row r="50" spans="1:14" ht="21" customHeight="1" x14ac:dyDescent="0.2">
      <c r="A50" s="1"/>
      <c r="B50" s="1"/>
      <c r="C50" s="1"/>
      <c r="D50" s="1"/>
      <c r="E50" s="1"/>
      <c r="F50" s="1"/>
      <c r="H50" s="1"/>
      <c r="J50" s="1"/>
      <c r="K50" s="1"/>
      <c r="L50" s="1"/>
      <c r="N50" s="1"/>
    </row>
  </sheetData>
  <mergeCells count="7">
    <mergeCell ref="A8:C8"/>
    <mergeCell ref="A1:J1"/>
    <mergeCell ref="A2:J2"/>
    <mergeCell ref="A3:J3"/>
    <mergeCell ref="K5:O5"/>
    <mergeCell ref="E5:I5"/>
    <mergeCell ref="E6:I6"/>
  </mergeCells>
  <pageMargins left="1.85" right="0.39370078740157483" top="0.57999999999999996" bottom="0.3937007874015748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5582-68E5-44AA-BC25-FDB47C967A18}">
  <dimension ref="A1:Q98"/>
  <sheetViews>
    <sheetView showGridLines="0" tabSelected="1" view="pageBreakPreview" topLeftCell="A55" zoomScaleNormal="100" zoomScaleSheetLayoutView="100" workbookViewId="0">
      <selection activeCell="H60" sqref="H60"/>
    </sheetView>
  </sheetViews>
  <sheetFormatPr defaultRowHeight="24" customHeight="1" x14ac:dyDescent="0.2"/>
  <cols>
    <col min="1" max="1" width="14.28515625" style="83" customWidth="1"/>
    <col min="2" max="2" width="9.140625" style="83"/>
    <col min="3" max="3" width="10.5703125" style="83" customWidth="1"/>
    <col min="4" max="4" width="10.28515625" style="83" customWidth="1"/>
    <col min="5" max="5" width="2.5703125" style="83" customWidth="1"/>
    <col min="6" max="6" width="5.42578125" style="83" customWidth="1"/>
    <col min="7" max="7" width="2.7109375" style="83" customWidth="1"/>
    <col min="8" max="8" width="9.85546875" style="84" customWidth="1"/>
    <col min="9" max="9" width="1.42578125" style="83" customWidth="1"/>
    <col min="10" max="10" width="16.42578125" style="91" customWidth="1"/>
    <col min="11" max="11" width="0.85546875" style="86" customWidth="1"/>
    <col min="12" max="12" width="16.42578125" style="85" customWidth="1"/>
    <col min="13" max="13" width="0.85546875" style="83" customWidth="1"/>
    <col min="14" max="14" width="9.140625" style="83"/>
    <col min="15" max="15" width="13.7109375" style="83" bestFit="1" customWidth="1"/>
    <col min="16" max="16384" width="9.140625" style="83"/>
  </cols>
  <sheetData>
    <row r="1" spans="1:17" s="85" customFormat="1" ht="24" customHeight="1" x14ac:dyDescent="0.2">
      <c r="A1" s="83"/>
      <c r="B1" s="83"/>
      <c r="C1" s="83"/>
      <c r="D1" s="83"/>
      <c r="E1" s="83"/>
      <c r="F1" s="83"/>
      <c r="G1" s="83"/>
      <c r="H1" s="84"/>
      <c r="I1" s="83"/>
      <c r="K1" s="86"/>
      <c r="L1" s="87" t="s">
        <v>21</v>
      </c>
      <c r="M1" s="83"/>
      <c r="N1" s="83"/>
      <c r="O1" s="83"/>
    </row>
    <row r="2" spans="1:17" s="85" customFormat="1" ht="24" customHeight="1" x14ac:dyDescent="0.2">
      <c r="A2" s="129" t="s">
        <v>51</v>
      </c>
      <c r="B2" s="129"/>
      <c r="C2" s="129"/>
      <c r="D2" s="129"/>
      <c r="E2" s="129"/>
      <c r="F2" s="129"/>
      <c r="G2" s="129"/>
      <c r="H2" s="129"/>
      <c r="I2" s="129"/>
      <c r="J2" s="129"/>
      <c r="K2" s="86"/>
      <c r="M2" s="83"/>
      <c r="N2" s="83"/>
      <c r="O2" s="83"/>
    </row>
    <row r="3" spans="1:17" s="85" customFormat="1" ht="24" customHeight="1" x14ac:dyDescent="0.2">
      <c r="A3" s="129" t="s">
        <v>73</v>
      </c>
      <c r="B3" s="129"/>
      <c r="C3" s="129"/>
      <c r="D3" s="129"/>
      <c r="E3" s="129"/>
      <c r="F3" s="129"/>
      <c r="G3" s="129"/>
      <c r="H3" s="129"/>
      <c r="I3" s="129"/>
      <c r="J3" s="129"/>
      <c r="K3" s="86"/>
      <c r="M3" s="83"/>
      <c r="N3" s="83"/>
      <c r="O3" s="83"/>
    </row>
    <row r="4" spans="1:17" s="85" customFormat="1" ht="24" customHeight="1" x14ac:dyDescent="0.2">
      <c r="A4" s="88" t="s">
        <v>109</v>
      </c>
      <c r="B4" s="89"/>
      <c r="C4" s="89"/>
      <c r="D4" s="89"/>
      <c r="E4" s="89"/>
      <c r="F4" s="89"/>
      <c r="G4" s="89"/>
      <c r="H4" s="90"/>
      <c r="I4" s="89"/>
      <c r="K4" s="86"/>
      <c r="M4" s="83"/>
      <c r="N4" s="83"/>
      <c r="O4" s="83"/>
    </row>
    <row r="5" spans="1:17" s="85" customFormat="1" ht="24" customHeight="1" x14ac:dyDescent="0.2">
      <c r="A5" s="88"/>
      <c r="B5" s="89"/>
      <c r="C5" s="89"/>
      <c r="D5" s="89"/>
      <c r="E5" s="89"/>
      <c r="F5" s="89"/>
      <c r="G5" s="89"/>
      <c r="H5" s="90"/>
      <c r="I5" s="89"/>
      <c r="K5" s="86"/>
      <c r="L5" s="87" t="s">
        <v>22</v>
      </c>
      <c r="M5" s="83"/>
      <c r="N5" s="83"/>
      <c r="O5" s="83"/>
    </row>
    <row r="6" spans="1:17" s="85" customFormat="1" ht="24" customHeight="1" x14ac:dyDescent="0.2">
      <c r="A6" s="91"/>
      <c r="B6" s="91"/>
      <c r="C6" s="91"/>
      <c r="D6" s="91"/>
      <c r="E6" s="89"/>
      <c r="F6" s="89"/>
      <c r="G6" s="91"/>
      <c r="H6" s="92" t="s">
        <v>0</v>
      </c>
      <c r="I6" s="93"/>
      <c r="J6" s="94">
        <v>2564</v>
      </c>
      <c r="K6" s="95"/>
      <c r="L6" s="94">
        <v>2563</v>
      </c>
      <c r="M6" s="83"/>
      <c r="N6" s="83"/>
      <c r="O6" s="83"/>
      <c r="Q6" s="83"/>
    </row>
    <row r="7" spans="1:17" s="85" customFormat="1" ht="24" customHeight="1" x14ac:dyDescent="0.2">
      <c r="A7" s="96" t="s">
        <v>8</v>
      </c>
      <c r="B7" s="91"/>
      <c r="C7" s="91"/>
      <c r="D7" s="91"/>
      <c r="E7" s="91"/>
      <c r="F7" s="91"/>
      <c r="G7" s="91"/>
      <c r="H7" s="90"/>
      <c r="I7" s="89"/>
      <c r="J7" s="89"/>
      <c r="K7" s="86"/>
      <c r="L7" s="89"/>
      <c r="M7" s="83"/>
      <c r="N7" s="83"/>
      <c r="O7" s="83"/>
    </row>
    <row r="8" spans="1:17" s="85" customFormat="1" ht="24" customHeight="1" x14ac:dyDescent="0.2">
      <c r="A8" s="97" t="s">
        <v>44</v>
      </c>
      <c r="B8" s="91"/>
      <c r="C8" s="91"/>
      <c r="D8" s="91"/>
      <c r="E8" s="91"/>
      <c r="F8" s="91"/>
      <c r="G8" s="91"/>
      <c r="H8" s="90">
        <v>10</v>
      </c>
      <c r="I8" s="98"/>
      <c r="J8" s="99">
        <v>251326</v>
      </c>
      <c r="K8" s="98"/>
      <c r="L8" s="99">
        <v>288927</v>
      </c>
      <c r="M8" s="83"/>
      <c r="N8" s="83"/>
      <c r="O8" s="73"/>
      <c r="P8" s="73"/>
    </row>
    <row r="9" spans="1:17" s="85" customFormat="1" ht="24" customHeight="1" x14ac:dyDescent="0.2">
      <c r="A9" s="96" t="s">
        <v>31</v>
      </c>
      <c r="B9" s="91"/>
      <c r="C9" s="91"/>
      <c r="D9" s="91"/>
      <c r="E9" s="91"/>
      <c r="F9" s="91"/>
      <c r="G9" s="91"/>
      <c r="H9" s="90"/>
      <c r="I9" s="98"/>
      <c r="J9" s="74">
        <f>SUM(J8)</f>
        <v>251326</v>
      </c>
      <c r="K9" s="98"/>
      <c r="L9" s="74">
        <f>SUM(L8)</f>
        <v>288927</v>
      </c>
      <c r="M9" s="83"/>
      <c r="N9" s="83"/>
      <c r="O9" s="73"/>
      <c r="P9" s="73"/>
    </row>
    <row r="10" spans="1:17" s="85" customFormat="1" ht="24" customHeight="1" x14ac:dyDescent="0.2">
      <c r="A10" s="96" t="s">
        <v>9</v>
      </c>
      <c r="B10" s="91"/>
      <c r="C10" s="91"/>
      <c r="D10" s="91"/>
      <c r="E10" s="91"/>
      <c r="F10" s="91"/>
      <c r="G10" s="91"/>
      <c r="H10" s="90"/>
      <c r="I10" s="98"/>
      <c r="J10" s="100"/>
      <c r="K10" s="98"/>
      <c r="L10" s="100"/>
      <c r="M10" s="83"/>
      <c r="N10" s="83"/>
      <c r="O10" s="73"/>
      <c r="P10" s="73"/>
    </row>
    <row r="11" spans="1:17" s="85" customFormat="1" ht="24" customHeight="1" x14ac:dyDescent="0.2">
      <c r="A11" s="101" t="s">
        <v>45</v>
      </c>
      <c r="B11" s="91"/>
      <c r="C11" s="91"/>
      <c r="D11" s="91"/>
      <c r="E11" s="91"/>
      <c r="F11" s="91"/>
      <c r="G11" s="91"/>
      <c r="H11" s="90" t="s">
        <v>116</v>
      </c>
      <c r="I11" s="98"/>
      <c r="J11" s="98">
        <v>2442</v>
      </c>
      <c r="K11" s="98"/>
      <c r="L11" s="98">
        <v>2466</v>
      </c>
      <c r="M11" s="83"/>
      <c r="O11" s="73"/>
      <c r="P11" s="73"/>
    </row>
    <row r="12" spans="1:17" s="85" customFormat="1" ht="24" customHeight="1" x14ac:dyDescent="0.2">
      <c r="A12" s="102" t="s">
        <v>23</v>
      </c>
      <c r="B12" s="91"/>
      <c r="C12" s="91"/>
      <c r="D12" s="91"/>
      <c r="E12" s="91"/>
      <c r="F12" s="91"/>
      <c r="G12" s="91"/>
      <c r="H12" s="90" t="s">
        <v>116</v>
      </c>
      <c r="I12" s="98"/>
      <c r="J12" s="75">
        <v>804</v>
      </c>
      <c r="K12" s="98"/>
      <c r="L12" s="75">
        <v>846</v>
      </c>
      <c r="M12" s="83"/>
      <c r="O12" s="73"/>
      <c r="P12" s="73"/>
    </row>
    <row r="13" spans="1:17" s="85" customFormat="1" ht="24" customHeight="1" x14ac:dyDescent="0.2">
      <c r="A13" s="102" t="s">
        <v>24</v>
      </c>
      <c r="B13" s="91"/>
      <c r="C13" s="91"/>
      <c r="D13" s="91"/>
      <c r="E13" s="91"/>
      <c r="F13" s="91"/>
      <c r="G13" s="91"/>
      <c r="H13" s="90">
        <v>11</v>
      </c>
      <c r="I13" s="98"/>
      <c r="J13" s="98">
        <v>1131</v>
      </c>
      <c r="K13" s="98"/>
      <c r="L13" s="98">
        <v>1020</v>
      </c>
      <c r="M13" s="83"/>
      <c r="O13" s="73"/>
      <c r="P13" s="73"/>
    </row>
    <row r="14" spans="1:17" s="85" customFormat="1" ht="24" customHeight="1" x14ac:dyDescent="0.2">
      <c r="A14" s="102" t="s">
        <v>25</v>
      </c>
      <c r="B14" s="91"/>
      <c r="C14" s="91"/>
      <c r="D14" s="91"/>
      <c r="E14" s="91"/>
      <c r="F14" s="91"/>
      <c r="G14" s="91"/>
      <c r="H14" s="90"/>
      <c r="I14" s="98"/>
      <c r="J14" s="98">
        <v>869</v>
      </c>
      <c r="K14" s="98"/>
      <c r="L14" s="98">
        <v>686</v>
      </c>
      <c r="M14" s="83"/>
      <c r="O14" s="73"/>
      <c r="P14" s="73"/>
    </row>
    <row r="15" spans="1:17" s="85" customFormat="1" ht="24" customHeight="1" x14ac:dyDescent="0.2">
      <c r="A15" s="101" t="s">
        <v>26</v>
      </c>
      <c r="B15" s="91"/>
      <c r="C15" s="91"/>
      <c r="D15" s="91"/>
      <c r="E15" s="91"/>
      <c r="F15" s="91"/>
      <c r="G15" s="91"/>
      <c r="H15" s="90"/>
      <c r="I15" s="98"/>
      <c r="J15" s="99">
        <v>1532</v>
      </c>
      <c r="K15" s="98"/>
      <c r="L15" s="99">
        <v>1874</v>
      </c>
      <c r="M15" s="83"/>
      <c r="O15" s="73"/>
      <c r="P15" s="73"/>
    </row>
    <row r="16" spans="1:17" s="85" customFormat="1" ht="24" customHeight="1" x14ac:dyDescent="0.2">
      <c r="A16" s="96" t="s">
        <v>10</v>
      </c>
      <c r="B16" s="91"/>
      <c r="C16" s="91"/>
      <c r="D16" s="91"/>
      <c r="E16" s="91"/>
      <c r="F16" s="91"/>
      <c r="G16" s="91"/>
      <c r="H16" s="90"/>
      <c r="I16" s="98"/>
      <c r="J16" s="100">
        <f>SUM(J11:J15)</f>
        <v>6778</v>
      </c>
      <c r="K16" s="98"/>
      <c r="L16" s="100">
        <f>SUM(L11:L15)</f>
        <v>6892</v>
      </c>
      <c r="M16" s="83"/>
      <c r="N16" s="83"/>
      <c r="O16" s="73"/>
      <c r="P16" s="73"/>
    </row>
    <row r="17" spans="1:17" s="85" customFormat="1" ht="24" customHeight="1" x14ac:dyDescent="0.2">
      <c r="A17" s="88" t="s">
        <v>33</v>
      </c>
      <c r="B17" s="91"/>
      <c r="C17" s="91"/>
      <c r="D17" s="91"/>
      <c r="E17" s="91"/>
      <c r="F17" s="91"/>
      <c r="G17" s="91"/>
      <c r="H17" s="90"/>
      <c r="I17" s="98"/>
      <c r="J17" s="103">
        <f>+J9-J16</f>
        <v>244548</v>
      </c>
      <c r="K17" s="98"/>
      <c r="L17" s="103">
        <f>+L9-L16</f>
        <v>282035</v>
      </c>
      <c r="M17" s="83"/>
      <c r="N17" s="83"/>
      <c r="O17" s="73"/>
      <c r="P17" s="73"/>
    </row>
    <row r="18" spans="1:17" s="85" customFormat="1" ht="24" customHeight="1" x14ac:dyDescent="0.2">
      <c r="A18" s="96" t="s">
        <v>105</v>
      </c>
      <c r="B18" s="91"/>
      <c r="C18" s="91"/>
      <c r="D18" s="91"/>
      <c r="E18" s="91"/>
      <c r="F18" s="91"/>
      <c r="G18" s="91"/>
      <c r="H18" s="90"/>
      <c r="I18" s="98"/>
      <c r="J18" s="100"/>
      <c r="K18" s="98"/>
      <c r="L18" s="100"/>
      <c r="M18" s="83"/>
      <c r="N18" s="83"/>
      <c r="O18" s="73"/>
      <c r="P18" s="73"/>
    </row>
    <row r="19" spans="1:17" s="85" customFormat="1" ht="24" customHeight="1" x14ac:dyDescent="0.2">
      <c r="A19" s="91" t="s">
        <v>111</v>
      </c>
      <c r="B19" s="91"/>
      <c r="C19" s="91"/>
      <c r="D19" s="91"/>
      <c r="E19" s="91"/>
      <c r="F19" s="91"/>
      <c r="G19" s="91"/>
      <c r="H19" s="90"/>
      <c r="I19" s="98"/>
      <c r="J19" s="100">
        <v>-35</v>
      </c>
      <c r="K19" s="98"/>
      <c r="L19" s="100">
        <v>0</v>
      </c>
      <c r="M19" s="83"/>
      <c r="N19" s="83"/>
      <c r="O19" s="73"/>
      <c r="P19" s="73"/>
    </row>
    <row r="20" spans="1:17" s="85" customFormat="1" ht="24" customHeight="1" x14ac:dyDescent="0.2">
      <c r="A20" s="101" t="s">
        <v>99</v>
      </c>
      <c r="B20" s="91"/>
      <c r="C20" s="91"/>
      <c r="D20" s="91"/>
      <c r="E20" s="91"/>
      <c r="F20" s="91"/>
      <c r="G20" s="91"/>
      <c r="H20" s="90"/>
      <c r="I20" s="98"/>
      <c r="J20" s="76">
        <v>41647</v>
      </c>
      <c r="K20" s="98"/>
      <c r="L20" s="76">
        <v>-172736</v>
      </c>
      <c r="M20" s="83"/>
      <c r="N20" s="83"/>
      <c r="O20" s="73"/>
      <c r="P20" s="73"/>
    </row>
    <row r="21" spans="1:17" s="85" customFormat="1" ht="24" customHeight="1" x14ac:dyDescent="0.2">
      <c r="A21" s="96" t="s">
        <v>100</v>
      </c>
      <c r="B21" s="91"/>
      <c r="C21" s="91"/>
      <c r="D21" s="91"/>
      <c r="E21" s="91"/>
      <c r="F21" s="91"/>
      <c r="G21" s="91"/>
      <c r="H21" s="90"/>
      <c r="I21" s="98"/>
      <c r="J21" s="104">
        <f>SUM(J19:J20)</f>
        <v>41612</v>
      </c>
      <c r="K21" s="98"/>
      <c r="L21" s="104">
        <f>SUM(L19:L20)</f>
        <v>-172736</v>
      </c>
      <c r="M21" s="83"/>
      <c r="N21" s="83"/>
      <c r="O21" s="73"/>
    </row>
    <row r="22" spans="1:17" s="85" customFormat="1" ht="24" customHeight="1" thickBot="1" x14ac:dyDescent="0.25">
      <c r="A22" s="88" t="s">
        <v>97</v>
      </c>
      <c r="B22" s="91"/>
      <c r="C22" s="91"/>
      <c r="D22" s="91"/>
      <c r="E22" s="91"/>
      <c r="F22" s="91"/>
      <c r="G22" s="91"/>
      <c r="H22" s="90"/>
      <c r="I22" s="98"/>
      <c r="J22" s="105">
        <f>+J17+J21</f>
        <v>286160</v>
      </c>
      <c r="K22" s="98"/>
      <c r="L22" s="105">
        <f>+L17+L21</f>
        <v>109299</v>
      </c>
      <c r="M22" s="83"/>
      <c r="N22" s="83"/>
      <c r="O22" s="83"/>
    </row>
    <row r="23" spans="1:17" s="85" customFormat="1" ht="24" customHeight="1" thickTop="1" x14ac:dyDescent="0.2">
      <c r="A23" s="102"/>
      <c r="B23" s="91"/>
      <c r="C23" s="91"/>
      <c r="D23" s="91"/>
      <c r="E23" s="91"/>
      <c r="F23" s="91"/>
      <c r="G23" s="91"/>
      <c r="H23" s="84"/>
      <c r="I23" s="83"/>
      <c r="J23" s="91"/>
      <c r="K23" s="86"/>
      <c r="M23" s="83"/>
      <c r="N23" s="83"/>
      <c r="O23" s="83"/>
    </row>
    <row r="24" spans="1:17" s="85" customFormat="1" ht="24" customHeight="1" x14ac:dyDescent="0.2">
      <c r="A24" s="91" t="s">
        <v>28</v>
      </c>
      <c r="B24" s="91"/>
      <c r="C24" s="91"/>
      <c r="D24" s="91"/>
      <c r="E24" s="91"/>
      <c r="F24" s="91"/>
      <c r="G24" s="91"/>
      <c r="H24" s="90"/>
      <c r="I24" s="91"/>
      <c r="J24" s="91"/>
      <c r="K24" s="86"/>
      <c r="M24" s="83"/>
      <c r="N24" s="83"/>
      <c r="O24" s="83"/>
    </row>
    <row r="25" spans="1:17" s="85" customFormat="1" ht="24" customHeight="1" x14ac:dyDescent="0.2">
      <c r="A25" s="83"/>
      <c r="B25" s="83"/>
      <c r="C25" s="83"/>
      <c r="D25" s="83"/>
      <c r="E25" s="83"/>
      <c r="F25" s="83"/>
      <c r="G25" s="83"/>
      <c r="H25" s="84"/>
      <c r="I25" s="83"/>
      <c r="K25" s="86"/>
      <c r="L25" s="87" t="s">
        <v>21</v>
      </c>
      <c r="M25" s="83"/>
      <c r="N25" s="83"/>
      <c r="O25" s="83"/>
    </row>
    <row r="26" spans="1:17" s="85" customFormat="1" ht="24" customHeight="1" x14ac:dyDescent="0.2">
      <c r="A26" s="129" t="s">
        <v>51</v>
      </c>
      <c r="B26" s="129"/>
      <c r="C26" s="129"/>
      <c r="D26" s="129"/>
      <c r="E26" s="129"/>
      <c r="F26" s="129"/>
      <c r="G26" s="129"/>
      <c r="H26" s="129"/>
      <c r="I26" s="129"/>
      <c r="J26" s="129"/>
      <c r="K26" s="86"/>
      <c r="M26" s="83"/>
      <c r="N26" s="83"/>
      <c r="O26" s="83"/>
    </row>
    <row r="27" spans="1:17" s="85" customFormat="1" ht="24" customHeight="1" x14ac:dyDescent="0.2">
      <c r="A27" s="129" t="s">
        <v>73</v>
      </c>
      <c r="B27" s="129"/>
      <c r="C27" s="129"/>
      <c r="D27" s="129"/>
      <c r="E27" s="129"/>
      <c r="F27" s="129"/>
      <c r="G27" s="129"/>
      <c r="H27" s="129"/>
      <c r="I27" s="129"/>
      <c r="J27" s="129"/>
      <c r="K27" s="86"/>
      <c r="M27" s="83"/>
      <c r="N27" s="83"/>
      <c r="O27" s="83"/>
    </row>
    <row r="28" spans="1:17" s="85" customFormat="1" ht="24" customHeight="1" x14ac:dyDescent="0.2">
      <c r="A28" s="88" t="s">
        <v>110</v>
      </c>
      <c r="B28" s="89"/>
      <c r="C28" s="89"/>
      <c r="D28" s="89"/>
      <c r="E28" s="89"/>
      <c r="F28" s="89"/>
      <c r="G28" s="89"/>
      <c r="H28" s="90"/>
      <c r="I28" s="89"/>
      <c r="K28" s="86"/>
      <c r="M28" s="83"/>
      <c r="N28" s="83"/>
      <c r="O28" s="83"/>
    </row>
    <row r="29" spans="1:17" s="85" customFormat="1" ht="24" customHeight="1" x14ac:dyDescent="0.2">
      <c r="A29" s="88"/>
      <c r="B29" s="89"/>
      <c r="C29" s="89"/>
      <c r="D29" s="89"/>
      <c r="E29" s="89"/>
      <c r="F29" s="89"/>
      <c r="G29" s="89"/>
      <c r="H29" s="90"/>
      <c r="I29" s="89"/>
      <c r="K29" s="86"/>
      <c r="L29" s="87" t="s">
        <v>22</v>
      </c>
      <c r="M29" s="83"/>
      <c r="N29" s="83"/>
      <c r="O29" s="83"/>
    </row>
    <row r="30" spans="1:17" s="85" customFormat="1" ht="24" customHeight="1" x14ac:dyDescent="0.2">
      <c r="A30" s="91"/>
      <c r="B30" s="91"/>
      <c r="C30" s="91"/>
      <c r="D30" s="91"/>
      <c r="E30" s="89"/>
      <c r="F30" s="89"/>
      <c r="G30" s="91"/>
      <c r="H30" s="92" t="s">
        <v>0</v>
      </c>
      <c r="I30" s="93"/>
      <c r="J30" s="106">
        <v>2564</v>
      </c>
      <c r="K30" s="95"/>
      <c r="L30" s="106">
        <v>2563</v>
      </c>
      <c r="M30" s="83"/>
      <c r="N30" s="83"/>
      <c r="O30" s="83"/>
      <c r="Q30" s="83"/>
    </row>
    <row r="31" spans="1:17" s="85" customFormat="1" ht="24" customHeight="1" x14ac:dyDescent="0.2">
      <c r="A31" s="96" t="s">
        <v>8</v>
      </c>
      <c r="B31" s="91"/>
      <c r="C31" s="91"/>
      <c r="D31" s="91"/>
      <c r="E31" s="91"/>
      <c r="F31" s="91"/>
      <c r="G31" s="91"/>
      <c r="H31" s="90"/>
      <c r="I31" s="89"/>
      <c r="J31" s="89"/>
      <c r="K31" s="86"/>
      <c r="L31" s="89"/>
      <c r="M31" s="83"/>
      <c r="N31" s="83"/>
      <c r="O31" s="83"/>
    </row>
    <row r="32" spans="1:17" s="85" customFormat="1" ht="24" customHeight="1" x14ac:dyDescent="0.2">
      <c r="A32" s="97" t="s">
        <v>44</v>
      </c>
      <c r="B32" s="91"/>
      <c r="C32" s="91"/>
      <c r="D32" s="91"/>
      <c r="E32" s="91"/>
      <c r="F32" s="91"/>
      <c r="G32" s="91"/>
      <c r="H32" s="90">
        <v>10</v>
      </c>
      <c r="I32" s="98"/>
      <c r="J32" s="99">
        <v>739291</v>
      </c>
      <c r="K32" s="98"/>
      <c r="L32" s="99">
        <v>907419</v>
      </c>
      <c r="M32" s="83"/>
      <c r="N32" s="83"/>
      <c r="O32" s="83"/>
    </row>
    <row r="33" spans="1:15" s="85" customFormat="1" ht="24" customHeight="1" x14ac:dyDescent="0.2">
      <c r="A33" s="96" t="s">
        <v>31</v>
      </c>
      <c r="B33" s="91"/>
      <c r="C33" s="91"/>
      <c r="D33" s="91"/>
      <c r="E33" s="91"/>
      <c r="F33" s="91"/>
      <c r="G33" s="91"/>
      <c r="H33" s="90"/>
      <c r="I33" s="98"/>
      <c r="J33" s="74">
        <f>SUM(J32)</f>
        <v>739291</v>
      </c>
      <c r="K33" s="98"/>
      <c r="L33" s="74">
        <f>SUM(L32)</f>
        <v>907419</v>
      </c>
      <c r="M33" s="83"/>
      <c r="N33" s="83"/>
      <c r="O33" s="83"/>
    </row>
    <row r="34" spans="1:15" s="85" customFormat="1" ht="24" customHeight="1" x14ac:dyDescent="0.2">
      <c r="A34" s="96" t="s">
        <v>9</v>
      </c>
      <c r="B34" s="91"/>
      <c r="C34" s="91"/>
      <c r="D34" s="91"/>
      <c r="E34" s="91"/>
      <c r="F34" s="91"/>
      <c r="G34" s="91"/>
      <c r="H34" s="90"/>
      <c r="I34" s="98"/>
      <c r="J34" s="100"/>
      <c r="K34" s="98"/>
      <c r="L34" s="100"/>
      <c r="M34" s="83"/>
      <c r="N34" s="83"/>
      <c r="O34" s="83"/>
    </row>
    <row r="35" spans="1:15" s="85" customFormat="1" ht="24" customHeight="1" x14ac:dyDescent="0.2">
      <c r="A35" s="101" t="s">
        <v>45</v>
      </c>
      <c r="B35" s="91"/>
      <c r="C35" s="91"/>
      <c r="D35" s="91"/>
      <c r="E35" s="91"/>
      <c r="F35" s="91"/>
      <c r="G35" s="91"/>
      <c r="H35" s="90" t="s">
        <v>116</v>
      </c>
      <c r="I35" s="98"/>
      <c r="J35" s="98">
        <v>7275</v>
      </c>
      <c r="K35" s="98"/>
      <c r="L35" s="98">
        <v>7342</v>
      </c>
      <c r="M35" s="83"/>
      <c r="N35" s="83"/>
      <c r="O35" s="83"/>
    </row>
    <row r="36" spans="1:15" s="85" customFormat="1" ht="24" customHeight="1" x14ac:dyDescent="0.2">
      <c r="A36" s="102" t="s">
        <v>23</v>
      </c>
      <c r="B36" s="91"/>
      <c r="C36" s="91"/>
      <c r="D36" s="91"/>
      <c r="E36" s="91"/>
      <c r="F36" s="91"/>
      <c r="G36" s="91"/>
      <c r="H36" s="90" t="s">
        <v>116</v>
      </c>
      <c r="I36" s="98"/>
      <c r="J36" s="75">
        <v>2426</v>
      </c>
      <c r="K36" s="98"/>
      <c r="L36" s="75">
        <v>2516</v>
      </c>
      <c r="M36" s="83"/>
      <c r="N36" s="83"/>
      <c r="O36" s="83"/>
    </row>
    <row r="37" spans="1:15" s="85" customFormat="1" ht="24" customHeight="1" x14ac:dyDescent="0.2">
      <c r="A37" s="102" t="s">
        <v>24</v>
      </c>
      <c r="B37" s="91"/>
      <c r="C37" s="91"/>
      <c r="D37" s="91"/>
      <c r="E37" s="91"/>
      <c r="F37" s="91"/>
      <c r="G37" s="91"/>
      <c r="H37" s="90">
        <v>11</v>
      </c>
      <c r="I37" s="98"/>
      <c r="J37" s="98">
        <v>3357</v>
      </c>
      <c r="K37" s="98"/>
      <c r="L37" s="98">
        <v>3036</v>
      </c>
      <c r="M37" s="83"/>
      <c r="N37" s="83"/>
      <c r="O37" s="83"/>
    </row>
    <row r="38" spans="1:15" s="85" customFormat="1" ht="24" customHeight="1" x14ac:dyDescent="0.2">
      <c r="A38" s="102" t="s">
        <v>25</v>
      </c>
      <c r="B38" s="91"/>
      <c r="C38" s="91"/>
      <c r="D38" s="91"/>
      <c r="E38" s="91"/>
      <c r="F38" s="91"/>
      <c r="G38" s="91"/>
      <c r="H38" s="90"/>
      <c r="I38" s="98"/>
      <c r="J38" s="98">
        <v>2533</v>
      </c>
      <c r="K38" s="98"/>
      <c r="L38" s="98">
        <v>2134</v>
      </c>
      <c r="M38" s="83"/>
      <c r="N38" s="83"/>
      <c r="O38" s="83"/>
    </row>
    <row r="39" spans="1:15" s="85" customFormat="1" ht="24" customHeight="1" x14ac:dyDescent="0.2">
      <c r="A39" s="101" t="s">
        <v>26</v>
      </c>
      <c r="B39" s="91"/>
      <c r="C39" s="91"/>
      <c r="D39" s="91"/>
      <c r="E39" s="91"/>
      <c r="F39" s="91"/>
      <c r="G39" s="91"/>
      <c r="H39" s="90"/>
      <c r="I39" s="98"/>
      <c r="J39" s="99">
        <v>5358</v>
      </c>
      <c r="K39" s="98"/>
      <c r="L39" s="99">
        <v>5808</v>
      </c>
      <c r="M39" s="83"/>
      <c r="N39" s="83"/>
      <c r="O39" s="83"/>
    </row>
    <row r="40" spans="1:15" s="85" customFormat="1" ht="24" customHeight="1" x14ac:dyDescent="0.2">
      <c r="A40" s="96" t="s">
        <v>10</v>
      </c>
      <c r="B40" s="91"/>
      <c r="C40" s="91"/>
      <c r="D40" s="91"/>
      <c r="E40" s="91"/>
      <c r="F40" s="91"/>
      <c r="G40" s="91"/>
      <c r="H40" s="90"/>
      <c r="I40" s="98"/>
      <c r="J40" s="100">
        <f>SUM(J35:J39)</f>
        <v>20949</v>
      </c>
      <c r="K40" s="98"/>
      <c r="L40" s="100">
        <f>SUM(L35:L39)</f>
        <v>20836</v>
      </c>
      <c r="M40" s="83"/>
      <c r="N40" s="83"/>
      <c r="O40" s="83"/>
    </row>
    <row r="41" spans="1:15" s="85" customFormat="1" ht="24" customHeight="1" x14ac:dyDescent="0.2">
      <c r="A41" s="88" t="s">
        <v>33</v>
      </c>
      <c r="B41" s="91"/>
      <c r="C41" s="91"/>
      <c r="D41" s="91"/>
      <c r="E41" s="91"/>
      <c r="F41" s="91"/>
      <c r="G41" s="91"/>
      <c r="H41" s="90"/>
      <c r="I41" s="98"/>
      <c r="J41" s="103">
        <f>+J33-J40</f>
        <v>718342</v>
      </c>
      <c r="K41" s="98"/>
      <c r="L41" s="103">
        <f>+L33-L40</f>
        <v>886583</v>
      </c>
      <c r="M41" s="83"/>
      <c r="N41" s="83"/>
      <c r="O41" s="83"/>
    </row>
    <row r="42" spans="1:15" s="85" customFormat="1" ht="24" customHeight="1" x14ac:dyDescent="0.2">
      <c r="A42" s="96" t="s">
        <v>105</v>
      </c>
      <c r="B42" s="91"/>
      <c r="C42" s="91"/>
      <c r="D42" s="91"/>
      <c r="E42" s="91"/>
      <c r="F42" s="91"/>
      <c r="G42" s="91"/>
      <c r="H42" s="90"/>
      <c r="I42" s="98"/>
      <c r="J42" s="100"/>
      <c r="K42" s="98"/>
      <c r="L42" s="100"/>
      <c r="M42" s="83"/>
      <c r="N42" s="83"/>
      <c r="O42" s="83"/>
    </row>
    <row r="43" spans="1:15" s="85" customFormat="1" ht="24" customHeight="1" x14ac:dyDescent="0.2">
      <c r="A43" s="101" t="s">
        <v>111</v>
      </c>
      <c r="B43" s="91"/>
      <c r="C43" s="91"/>
      <c r="D43" s="91"/>
      <c r="E43" s="91"/>
      <c r="F43" s="91"/>
      <c r="G43" s="91"/>
      <c r="H43" s="90"/>
      <c r="I43" s="98"/>
      <c r="J43" s="100">
        <v>-67</v>
      </c>
      <c r="K43" s="98"/>
      <c r="L43" s="100">
        <v>0</v>
      </c>
      <c r="M43" s="83"/>
      <c r="N43" s="83"/>
      <c r="O43" s="83"/>
    </row>
    <row r="44" spans="1:15" s="85" customFormat="1" ht="24" customHeight="1" x14ac:dyDescent="0.2">
      <c r="A44" s="101" t="s">
        <v>99</v>
      </c>
      <c r="B44" s="91"/>
      <c r="C44" s="91"/>
      <c r="D44" s="91"/>
      <c r="E44" s="91"/>
      <c r="F44" s="91"/>
      <c r="G44" s="91"/>
      <c r="H44" s="90">
        <v>6</v>
      </c>
      <c r="I44" s="98"/>
      <c r="J44" s="76">
        <v>-966512</v>
      </c>
      <c r="K44" s="98"/>
      <c r="L44" s="76">
        <v>780187</v>
      </c>
      <c r="M44" s="83"/>
      <c r="N44" s="83"/>
      <c r="O44" s="83"/>
    </row>
    <row r="45" spans="1:15" s="85" customFormat="1" ht="24" customHeight="1" x14ac:dyDescent="0.2">
      <c r="A45" s="96" t="s">
        <v>100</v>
      </c>
      <c r="B45" s="91"/>
      <c r="C45" s="91"/>
      <c r="D45" s="91"/>
      <c r="E45" s="91"/>
      <c r="F45" s="91"/>
      <c r="G45" s="91"/>
      <c r="H45" s="90"/>
      <c r="I45" s="98"/>
      <c r="J45" s="104">
        <f>SUM(J43:J44)</f>
        <v>-966579</v>
      </c>
      <c r="K45" s="98"/>
      <c r="L45" s="104">
        <f>SUM(L43:L44)</f>
        <v>780187</v>
      </c>
      <c r="M45" s="83"/>
      <c r="N45" s="83"/>
      <c r="O45" s="83"/>
    </row>
    <row r="46" spans="1:15" s="85" customFormat="1" ht="24" customHeight="1" thickBot="1" x14ac:dyDescent="0.25">
      <c r="A46" s="88" t="s">
        <v>112</v>
      </c>
      <c r="B46" s="91"/>
      <c r="C46" s="91"/>
      <c r="D46" s="91"/>
      <c r="E46" s="91"/>
      <c r="F46" s="91"/>
      <c r="G46" s="91"/>
      <c r="H46" s="90"/>
      <c r="I46" s="98"/>
      <c r="J46" s="105">
        <f>+J41+J45</f>
        <v>-248237</v>
      </c>
      <c r="K46" s="98"/>
      <c r="L46" s="105">
        <f>+L41+L45</f>
        <v>1666770</v>
      </c>
      <c r="M46" s="83"/>
      <c r="N46" s="83"/>
      <c r="O46" s="83"/>
    </row>
    <row r="47" spans="1:15" s="85" customFormat="1" ht="24" customHeight="1" thickTop="1" x14ac:dyDescent="0.2">
      <c r="A47" s="102"/>
      <c r="B47" s="91"/>
      <c r="C47" s="91"/>
      <c r="D47" s="91"/>
      <c r="E47" s="91"/>
      <c r="F47" s="91"/>
      <c r="G47" s="91"/>
      <c r="H47" s="84"/>
      <c r="I47" s="83"/>
      <c r="J47" s="91"/>
      <c r="K47" s="86"/>
      <c r="M47" s="83"/>
      <c r="N47" s="83"/>
      <c r="O47" s="83"/>
    </row>
    <row r="48" spans="1:15" s="85" customFormat="1" ht="24" customHeight="1" x14ac:dyDescent="0.2">
      <c r="A48" s="91" t="s">
        <v>28</v>
      </c>
      <c r="B48" s="91"/>
      <c r="C48" s="91"/>
      <c r="D48" s="91"/>
      <c r="E48" s="91"/>
      <c r="F48" s="91"/>
      <c r="G48" s="91"/>
      <c r="H48" s="90"/>
      <c r="I48" s="91"/>
      <c r="J48" s="91"/>
      <c r="K48" s="86"/>
      <c r="M48" s="83"/>
      <c r="N48" s="83"/>
      <c r="O48" s="83"/>
    </row>
    <row r="49" spans="1:15" s="85" customFormat="1" ht="24" customHeight="1" x14ac:dyDescent="0.2">
      <c r="A49" s="83"/>
      <c r="B49" s="83"/>
      <c r="C49" s="83"/>
      <c r="D49" s="83"/>
      <c r="E49" s="83"/>
      <c r="F49" s="83"/>
      <c r="G49" s="83"/>
      <c r="H49" s="84"/>
      <c r="I49" s="83"/>
      <c r="K49" s="86"/>
      <c r="L49" s="87" t="s">
        <v>21</v>
      </c>
      <c r="M49" s="83"/>
      <c r="N49" s="83"/>
      <c r="O49" s="83"/>
    </row>
    <row r="50" spans="1:15" s="85" customFormat="1" ht="24" customHeight="1" x14ac:dyDescent="0.2">
      <c r="A50" s="129" t="s">
        <v>51</v>
      </c>
      <c r="B50" s="129"/>
      <c r="C50" s="129"/>
      <c r="D50" s="129"/>
      <c r="E50" s="129"/>
      <c r="F50" s="129"/>
      <c r="G50" s="129"/>
      <c r="H50" s="129"/>
      <c r="I50" s="129"/>
      <c r="J50" s="129"/>
      <c r="K50" s="86"/>
      <c r="M50" s="83"/>
      <c r="N50" s="83"/>
      <c r="O50" s="83"/>
    </row>
    <row r="51" spans="1:15" s="85" customFormat="1" ht="24" customHeight="1" x14ac:dyDescent="0.2">
      <c r="A51" s="129" t="s">
        <v>11</v>
      </c>
      <c r="B51" s="129"/>
      <c r="C51" s="129"/>
      <c r="D51" s="129"/>
      <c r="E51" s="129"/>
      <c r="F51" s="129"/>
      <c r="G51" s="129"/>
      <c r="H51" s="129"/>
      <c r="I51" s="129"/>
      <c r="J51" s="129"/>
      <c r="K51" s="86"/>
      <c r="M51" s="83"/>
      <c r="N51" s="83"/>
      <c r="O51" s="83"/>
    </row>
    <row r="52" spans="1:15" s="85" customFormat="1" ht="24" customHeight="1" x14ac:dyDescent="0.2">
      <c r="A52" s="88" t="s">
        <v>110</v>
      </c>
      <c r="B52" s="88"/>
      <c r="C52" s="88"/>
      <c r="D52" s="88"/>
      <c r="E52" s="88"/>
      <c r="F52" s="88"/>
      <c r="G52" s="88"/>
      <c r="H52" s="88"/>
      <c r="I52" s="88"/>
      <c r="J52" s="88"/>
      <c r="K52" s="86"/>
      <c r="M52" s="83"/>
      <c r="N52" s="83"/>
      <c r="O52" s="83"/>
    </row>
    <row r="53" spans="1:15" s="85" customFormat="1" ht="24" customHeight="1" x14ac:dyDescent="0.2">
      <c r="A53" s="89"/>
      <c r="B53" s="89"/>
      <c r="C53" s="89"/>
      <c r="D53" s="89"/>
      <c r="E53" s="89"/>
      <c r="F53" s="89"/>
      <c r="G53" s="89"/>
      <c r="H53" s="90"/>
      <c r="I53" s="89"/>
      <c r="K53" s="86"/>
      <c r="L53" s="87" t="s">
        <v>22</v>
      </c>
      <c r="M53" s="83"/>
      <c r="N53" s="83"/>
      <c r="O53" s="83"/>
    </row>
    <row r="54" spans="1:15" s="85" customFormat="1" ht="24" customHeight="1" x14ac:dyDescent="0.2">
      <c r="A54" s="91"/>
      <c r="B54" s="91"/>
      <c r="C54" s="91"/>
      <c r="D54" s="91"/>
      <c r="E54" s="89"/>
      <c r="F54" s="89"/>
      <c r="G54" s="91"/>
      <c r="H54" s="92" t="s">
        <v>0</v>
      </c>
      <c r="I54" s="93"/>
      <c r="J54" s="106">
        <v>2564</v>
      </c>
      <c r="K54" s="107"/>
      <c r="L54" s="106">
        <v>2563</v>
      </c>
      <c r="M54" s="83"/>
      <c r="N54" s="83"/>
      <c r="O54" s="83"/>
    </row>
    <row r="55" spans="1:15" s="85" customFormat="1" ht="24" customHeight="1" x14ac:dyDescent="0.2">
      <c r="A55" s="96" t="s">
        <v>140</v>
      </c>
      <c r="B55" s="91"/>
      <c r="C55" s="91"/>
      <c r="D55" s="91"/>
      <c r="E55" s="91"/>
      <c r="F55" s="91"/>
      <c r="G55" s="91"/>
      <c r="H55" s="90"/>
      <c r="I55" s="91"/>
      <c r="J55" s="89"/>
      <c r="K55" s="86"/>
      <c r="L55" s="89"/>
      <c r="M55" s="83"/>
      <c r="N55" s="83"/>
      <c r="O55" s="83"/>
    </row>
    <row r="56" spans="1:15" ht="24" customHeight="1" x14ac:dyDescent="0.2">
      <c r="A56" s="91" t="s">
        <v>33</v>
      </c>
      <c r="B56" s="91"/>
      <c r="C56" s="91"/>
      <c r="D56" s="91"/>
      <c r="E56" s="91"/>
      <c r="F56" s="91"/>
      <c r="G56" s="91"/>
      <c r="H56" s="90"/>
      <c r="I56" s="91"/>
      <c r="J56" s="98">
        <f>J41</f>
        <v>718342</v>
      </c>
      <c r="K56" s="98"/>
      <c r="L56" s="98">
        <f>L41</f>
        <v>886583</v>
      </c>
    </row>
    <row r="57" spans="1:15" ht="24" customHeight="1" x14ac:dyDescent="0.2">
      <c r="A57" s="91" t="s">
        <v>111</v>
      </c>
      <c r="B57" s="91"/>
      <c r="C57" s="91"/>
      <c r="D57" s="91"/>
      <c r="E57" s="91"/>
      <c r="F57" s="91"/>
      <c r="G57" s="91"/>
      <c r="H57" s="90"/>
      <c r="I57" s="91"/>
      <c r="J57" s="98">
        <v>-67</v>
      </c>
      <c r="K57" s="98"/>
      <c r="L57" s="98">
        <v>0</v>
      </c>
    </row>
    <row r="58" spans="1:15" ht="24" customHeight="1" x14ac:dyDescent="0.2">
      <c r="A58" s="91" t="s">
        <v>99</v>
      </c>
      <c r="B58" s="91"/>
      <c r="C58" s="91"/>
      <c r="D58" s="91"/>
      <c r="E58" s="91"/>
      <c r="F58" s="91"/>
      <c r="G58" s="91"/>
      <c r="H58" s="90">
        <v>6</v>
      </c>
      <c r="I58" s="91"/>
      <c r="J58" s="99">
        <f>SUM(J44)</f>
        <v>-966512</v>
      </c>
      <c r="K58" s="98"/>
      <c r="L58" s="99">
        <f>SUM(L44)</f>
        <v>780187</v>
      </c>
    </row>
    <row r="59" spans="1:15" ht="24" customHeight="1" x14ac:dyDescent="0.2">
      <c r="A59" s="96" t="s">
        <v>113</v>
      </c>
      <c r="B59" s="91"/>
      <c r="C59" s="91"/>
      <c r="D59" s="91"/>
      <c r="E59" s="91"/>
      <c r="F59" s="91"/>
      <c r="G59" s="91"/>
      <c r="H59" s="90"/>
      <c r="I59" s="91"/>
      <c r="J59" s="77">
        <f>SUM(J56:J58)</f>
        <v>-248237</v>
      </c>
      <c r="K59" s="98"/>
      <c r="L59" s="77">
        <f>SUM(L56:L58)</f>
        <v>1666770</v>
      </c>
    </row>
    <row r="60" spans="1:15" ht="24" customHeight="1" x14ac:dyDescent="0.2">
      <c r="A60" s="91" t="s">
        <v>56</v>
      </c>
      <c r="B60" s="91"/>
      <c r="C60" s="91"/>
      <c r="D60" s="91"/>
      <c r="E60" s="91"/>
      <c r="F60" s="91"/>
      <c r="G60" s="91"/>
      <c r="H60" s="90">
        <v>9</v>
      </c>
      <c r="I60" s="91"/>
      <c r="J60" s="99">
        <v>-1124078</v>
      </c>
      <c r="K60" s="98"/>
      <c r="L60" s="99">
        <v>-1264646</v>
      </c>
    </row>
    <row r="61" spans="1:15" ht="24" customHeight="1" x14ac:dyDescent="0.2">
      <c r="A61" s="96" t="s">
        <v>74</v>
      </c>
      <c r="B61" s="91"/>
      <c r="C61" s="91"/>
      <c r="D61" s="91"/>
      <c r="E61" s="91"/>
      <c r="F61" s="91"/>
      <c r="G61" s="91"/>
      <c r="H61" s="90"/>
      <c r="I61" s="91"/>
      <c r="J61" s="77">
        <f>SUM(J59:J60)</f>
        <v>-1372315</v>
      </c>
      <c r="K61" s="98"/>
      <c r="L61" s="77">
        <f>SUM(L59:L60)</f>
        <v>402124</v>
      </c>
    </row>
    <row r="62" spans="1:15" ht="24" customHeight="1" x14ac:dyDescent="0.2">
      <c r="A62" s="91" t="s">
        <v>12</v>
      </c>
      <c r="B62" s="91"/>
      <c r="C62" s="91"/>
      <c r="D62" s="91"/>
      <c r="E62" s="91"/>
      <c r="F62" s="91"/>
      <c r="G62" s="91"/>
      <c r="H62" s="90"/>
      <c r="I62" s="91"/>
      <c r="J62" s="108">
        <v>21925482</v>
      </c>
      <c r="K62" s="98"/>
      <c r="L62" s="108">
        <v>21115665</v>
      </c>
    </row>
    <row r="63" spans="1:15" ht="24" customHeight="1" thickBot="1" x14ac:dyDescent="0.25">
      <c r="A63" s="96" t="s">
        <v>13</v>
      </c>
      <c r="B63" s="91"/>
      <c r="C63" s="91"/>
      <c r="D63" s="91"/>
      <c r="E63" s="91"/>
      <c r="F63" s="91"/>
      <c r="G63" s="91"/>
      <c r="H63" s="90"/>
      <c r="I63" s="91"/>
      <c r="J63" s="78">
        <f>SUM(J61:J62)</f>
        <v>20553167</v>
      </c>
      <c r="K63" s="98"/>
      <c r="L63" s="78">
        <f>SUM(L61:L62)</f>
        <v>21517789</v>
      </c>
    </row>
    <row r="64" spans="1:15" ht="24" customHeight="1" thickTop="1" x14ac:dyDescent="0.2">
      <c r="A64" s="91"/>
      <c r="B64" s="91"/>
      <c r="C64" s="91"/>
      <c r="D64" s="91"/>
      <c r="E64" s="91"/>
      <c r="F64" s="91"/>
      <c r="G64" s="91"/>
      <c r="H64" s="90"/>
      <c r="I64" s="91"/>
      <c r="J64" s="77">
        <f>J63-BS!I22</f>
        <v>0</v>
      </c>
    </row>
    <row r="65" spans="1:12" ht="24" customHeight="1" x14ac:dyDescent="0.2">
      <c r="A65" s="91" t="s">
        <v>28</v>
      </c>
      <c r="B65" s="91"/>
      <c r="C65" s="91"/>
      <c r="D65" s="91"/>
      <c r="E65" s="91"/>
      <c r="F65" s="91"/>
      <c r="G65" s="91"/>
      <c r="H65" s="90"/>
      <c r="I65" s="91"/>
    </row>
    <row r="66" spans="1:12" ht="24" customHeight="1" x14ac:dyDescent="0.2">
      <c r="L66" s="87" t="s">
        <v>21</v>
      </c>
    </row>
    <row r="67" spans="1:12" ht="24" customHeight="1" x14ac:dyDescent="0.2">
      <c r="A67" s="129" t="s">
        <v>51</v>
      </c>
      <c r="B67" s="129"/>
      <c r="C67" s="129"/>
      <c r="D67" s="129"/>
      <c r="E67" s="129"/>
      <c r="F67" s="129"/>
      <c r="G67" s="129"/>
      <c r="H67" s="129"/>
      <c r="I67" s="129"/>
      <c r="J67" s="129"/>
    </row>
    <row r="68" spans="1:12" ht="24" customHeight="1" x14ac:dyDescent="0.2">
      <c r="A68" s="129" t="s">
        <v>14</v>
      </c>
      <c r="B68" s="129"/>
      <c r="C68" s="129"/>
      <c r="D68" s="129"/>
      <c r="E68" s="129"/>
      <c r="F68" s="129"/>
      <c r="G68" s="129"/>
      <c r="H68" s="129"/>
      <c r="I68" s="129"/>
      <c r="J68" s="129"/>
    </row>
    <row r="69" spans="1:12" ht="24" customHeight="1" x14ac:dyDescent="0.2">
      <c r="A69" s="88" t="s">
        <v>110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2" ht="24" customHeight="1" x14ac:dyDescent="0.2">
      <c r="A70" s="89"/>
      <c r="B70" s="89"/>
      <c r="C70" s="89"/>
      <c r="D70" s="89"/>
      <c r="E70" s="89"/>
      <c r="F70" s="89"/>
      <c r="G70" s="89"/>
      <c r="H70" s="90"/>
      <c r="I70" s="89"/>
      <c r="L70" s="87" t="s">
        <v>22</v>
      </c>
    </row>
    <row r="71" spans="1:12" ht="24" customHeight="1" x14ac:dyDescent="0.2">
      <c r="B71" s="91"/>
      <c r="C71" s="91"/>
      <c r="D71" s="91"/>
      <c r="E71" s="91"/>
      <c r="F71" s="91"/>
      <c r="G71" s="91"/>
      <c r="H71" s="109"/>
      <c r="I71" s="93"/>
      <c r="J71" s="106">
        <v>2564</v>
      </c>
      <c r="L71" s="106">
        <v>2563</v>
      </c>
    </row>
    <row r="72" spans="1:12" ht="24" customHeight="1" x14ac:dyDescent="0.2">
      <c r="A72" s="96" t="s">
        <v>15</v>
      </c>
      <c r="B72" s="91"/>
      <c r="C72" s="91"/>
      <c r="D72" s="91"/>
      <c r="E72" s="91"/>
      <c r="F72" s="91"/>
      <c r="G72" s="91"/>
      <c r="H72" s="109"/>
      <c r="I72" s="93"/>
      <c r="J72" s="106"/>
      <c r="L72" s="106"/>
    </row>
    <row r="73" spans="1:12" ht="24" customHeight="1" x14ac:dyDescent="0.2">
      <c r="A73" s="110" t="s">
        <v>112</v>
      </c>
      <c r="B73" s="110"/>
      <c r="C73" s="110"/>
      <c r="D73" s="110"/>
      <c r="E73" s="110"/>
      <c r="F73" s="91"/>
      <c r="G73" s="91"/>
      <c r="H73" s="90"/>
      <c r="I73" s="91"/>
      <c r="J73" s="77">
        <f>J59</f>
        <v>-248237</v>
      </c>
      <c r="K73" s="98"/>
      <c r="L73" s="77">
        <f>L59</f>
        <v>1666770</v>
      </c>
    </row>
    <row r="74" spans="1:12" s="113" customFormat="1" ht="24" customHeight="1" x14ac:dyDescent="0.2">
      <c r="A74" s="110" t="s">
        <v>98</v>
      </c>
      <c r="B74" s="110"/>
      <c r="C74" s="110"/>
      <c r="D74" s="110"/>
      <c r="E74" s="110"/>
      <c r="F74" s="110"/>
      <c r="G74" s="110"/>
      <c r="H74" s="111"/>
      <c r="I74" s="110"/>
      <c r="J74" s="79"/>
      <c r="K74" s="112"/>
      <c r="L74" s="79"/>
    </row>
    <row r="75" spans="1:12" ht="24" customHeight="1" x14ac:dyDescent="0.2">
      <c r="A75" s="91" t="s">
        <v>70</v>
      </c>
      <c r="B75" s="91"/>
      <c r="C75" s="91"/>
      <c r="D75" s="91"/>
      <c r="E75" s="91"/>
      <c r="F75" s="91"/>
      <c r="G75" s="91"/>
      <c r="H75" s="90"/>
      <c r="I75" s="91"/>
      <c r="J75" s="77"/>
      <c r="K75" s="98"/>
      <c r="L75" s="77"/>
    </row>
    <row r="76" spans="1:12" ht="24" customHeight="1" x14ac:dyDescent="0.2">
      <c r="A76" s="91" t="s">
        <v>32</v>
      </c>
      <c r="B76" s="91"/>
      <c r="C76" s="91"/>
      <c r="D76" s="91"/>
      <c r="E76" s="91"/>
      <c r="F76" s="91"/>
      <c r="G76" s="91"/>
      <c r="H76" s="90"/>
      <c r="I76" s="91"/>
      <c r="J76" s="77">
        <v>-2159878</v>
      </c>
      <c r="K76" s="98"/>
      <c r="L76" s="77">
        <v>-1073452</v>
      </c>
    </row>
    <row r="77" spans="1:12" ht="24" customHeight="1" x14ac:dyDescent="0.2">
      <c r="A77" s="91" t="s">
        <v>50</v>
      </c>
      <c r="B77" s="91"/>
      <c r="C77" s="91"/>
      <c r="D77" s="91"/>
      <c r="E77" s="91"/>
      <c r="F77" s="91"/>
      <c r="G77" s="91"/>
      <c r="H77" s="90"/>
      <c r="I77" s="91"/>
      <c r="J77" s="77">
        <v>2046774</v>
      </c>
      <c r="K77" s="98"/>
      <c r="L77" s="77">
        <v>949005</v>
      </c>
    </row>
    <row r="78" spans="1:12" ht="24" customHeight="1" x14ac:dyDescent="0.2">
      <c r="A78" s="91" t="s">
        <v>46</v>
      </c>
      <c r="B78" s="91"/>
      <c r="C78" s="91"/>
      <c r="D78" s="91"/>
      <c r="E78" s="91"/>
      <c r="F78" s="91"/>
      <c r="G78" s="91"/>
      <c r="H78" s="90"/>
      <c r="I78" s="91"/>
      <c r="J78" s="77">
        <v>-2740</v>
      </c>
      <c r="K78" s="98"/>
      <c r="L78" s="77">
        <v>-1939</v>
      </c>
    </row>
    <row r="79" spans="1:12" ht="24" customHeight="1" x14ac:dyDescent="0.2">
      <c r="A79" s="102" t="s">
        <v>101</v>
      </c>
      <c r="B79" s="91"/>
      <c r="C79" s="91"/>
      <c r="D79" s="91"/>
      <c r="E79" s="91"/>
      <c r="F79" s="91"/>
      <c r="G79" s="91"/>
      <c r="H79" s="90"/>
      <c r="I79" s="91"/>
      <c r="J79" s="77">
        <v>610</v>
      </c>
      <c r="K79" s="98"/>
      <c r="L79" s="77">
        <v>-762</v>
      </c>
    </row>
    <row r="80" spans="1:12" ht="24" customHeight="1" x14ac:dyDescent="0.2">
      <c r="A80" s="91" t="s">
        <v>47</v>
      </c>
      <c r="B80" s="91"/>
      <c r="C80" s="91"/>
      <c r="D80" s="91"/>
      <c r="E80" s="91"/>
      <c r="F80" s="91"/>
      <c r="G80" s="91"/>
      <c r="H80" s="90"/>
      <c r="I80" s="91"/>
      <c r="J80" s="77">
        <v>-736502</v>
      </c>
      <c r="K80" s="98"/>
      <c r="L80" s="77">
        <v>-902874</v>
      </c>
    </row>
    <row r="81" spans="1:15" ht="24" customHeight="1" x14ac:dyDescent="0.2">
      <c r="A81" s="91" t="s">
        <v>62</v>
      </c>
      <c r="B81" s="91"/>
      <c r="C81" s="91"/>
      <c r="D81" s="91"/>
      <c r="E81" s="91"/>
      <c r="F81" s="91"/>
      <c r="G81" s="91"/>
      <c r="H81" s="90"/>
      <c r="I81" s="91"/>
      <c r="J81" s="77">
        <v>1295019</v>
      </c>
      <c r="K81" s="98"/>
      <c r="L81" s="77">
        <v>1332689</v>
      </c>
    </row>
    <row r="82" spans="1:15" ht="24" customHeight="1" x14ac:dyDescent="0.2">
      <c r="A82" s="91" t="s">
        <v>114</v>
      </c>
      <c r="B82" s="91"/>
      <c r="C82" s="91"/>
      <c r="D82" s="91"/>
      <c r="E82" s="91"/>
      <c r="F82" s="91"/>
      <c r="G82" s="91"/>
      <c r="H82" s="90"/>
      <c r="I82" s="91"/>
      <c r="J82" s="77">
        <v>67</v>
      </c>
      <c r="K82" s="98"/>
      <c r="L82" s="77">
        <v>0</v>
      </c>
    </row>
    <row r="83" spans="1:15" ht="24" customHeight="1" x14ac:dyDescent="0.2">
      <c r="A83" s="91" t="s">
        <v>115</v>
      </c>
      <c r="B83" s="91"/>
      <c r="C83" s="91"/>
      <c r="D83" s="91"/>
      <c r="E83" s="91"/>
      <c r="F83" s="91"/>
      <c r="G83" s="91"/>
      <c r="H83" s="90"/>
      <c r="I83" s="91"/>
      <c r="J83" s="77">
        <v>966512</v>
      </c>
      <c r="K83" s="98"/>
      <c r="L83" s="77">
        <v>-780187</v>
      </c>
    </row>
    <row r="84" spans="1:15" ht="24" customHeight="1" x14ac:dyDescent="0.2">
      <c r="A84" s="96" t="s">
        <v>57</v>
      </c>
      <c r="B84" s="91"/>
      <c r="C84" s="91"/>
      <c r="D84" s="91"/>
      <c r="E84" s="91"/>
      <c r="F84" s="91"/>
      <c r="G84" s="91"/>
      <c r="H84" s="90"/>
      <c r="I84" s="91"/>
      <c r="J84" s="74">
        <f>SUM(J73:J83)</f>
        <v>1161625</v>
      </c>
      <c r="K84" s="98"/>
      <c r="L84" s="74">
        <f>SUM(L73:L83)</f>
        <v>1189250</v>
      </c>
    </row>
    <row r="85" spans="1:15" ht="24" customHeight="1" x14ac:dyDescent="0.2">
      <c r="A85" s="96" t="s">
        <v>48</v>
      </c>
      <c r="B85" s="91"/>
      <c r="C85" s="91"/>
      <c r="D85" s="91"/>
      <c r="E85" s="91"/>
      <c r="F85" s="91"/>
      <c r="G85" s="91"/>
      <c r="H85" s="90"/>
      <c r="I85" s="91"/>
      <c r="J85" s="77"/>
      <c r="K85" s="98"/>
      <c r="L85" s="77"/>
    </row>
    <row r="86" spans="1:15" ht="24" customHeight="1" x14ac:dyDescent="0.2">
      <c r="A86" s="91" t="s">
        <v>60</v>
      </c>
      <c r="B86" s="91"/>
      <c r="C86" s="91"/>
      <c r="D86" s="91"/>
      <c r="E86" s="91"/>
      <c r="F86" s="91"/>
      <c r="G86" s="91"/>
      <c r="H86" s="90"/>
      <c r="I86" s="91"/>
      <c r="J86" s="80">
        <v>-1124078</v>
      </c>
      <c r="K86" s="98"/>
      <c r="L86" s="80">
        <v>-1264646</v>
      </c>
    </row>
    <row r="87" spans="1:15" ht="24" customHeight="1" x14ac:dyDescent="0.2">
      <c r="A87" s="96" t="s">
        <v>49</v>
      </c>
      <c r="B87" s="91"/>
      <c r="C87" s="91"/>
      <c r="D87" s="91"/>
      <c r="E87" s="91"/>
      <c r="F87" s="91"/>
      <c r="G87" s="91"/>
      <c r="H87" s="90"/>
      <c r="I87" s="91"/>
      <c r="J87" s="80">
        <f>SUM(J86)</f>
        <v>-1124078</v>
      </c>
      <c r="K87" s="98"/>
      <c r="L87" s="80">
        <f>SUM(L86)</f>
        <v>-1264646</v>
      </c>
    </row>
    <row r="88" spans="1:15" ht="24" customHeight="1" x14ac:dyDescent="0.2">
      <c r="A88" s="96" t="s">
        <v>106</v>
      </c>
      <c r="B88" s="91"/>
      <c r="C88" s="91"/>
      <c r="D88" s="91"/>
      <c r="E88" s="91"/>
      <c r="F88" s="91"/>
      <c r="G88" s="91"/>
      <c r="H88" s="90"/>
      <c r="I88" s="91"/>
      <c r="J88" s="77">
        <f>+J84+J87</f>
        <v>37547</v>
      </c>
      <c r="K88" s="98"/>
      <c r="L88" s="77">
        <f>+L84+L87</f>
        <v>-75396</v>
      </c>
    </row>
    <row r="89" spans="1:15" ht="24" customHeight="1" x14ac:dyDescent="0.2">
      <c r="A89" s="91" t="s">
        <v>58</v>
      </c>
      <c r="B89" s="91"/>
      <c r="C89" s="91"/>
      <c r="D89" s="91"/>
      <c r="E89" s="91"/>
      <c r="F89" s="91"/>
      <c r="G89" s="91"/>
      <c r="H89" s="90"/>
      <c r="I89" s="91"/>
      <c r="J89" s="81">
        <v>5006</v>
      </c>
      <c r="K89" s="98"/>
      <c r="L89" s="81">
        <v>161731</v>
      </c>
    </row>
    <row r="90" spans="1:15" ht="24" customHeight="1" thickBot="1" x14ac:dyDescent="0.25">
      <c r="A90" s="96" t="s">
        <v>117</v>
      </c>
      <c r="B90" s="91"/>
      <c r="C90" s="91"/>
      <c r="D90" s="91"/>
      <c r="E90" s="91" t="s">
        <v>20</v>
      </c>
      <c r="F90" s="91"/>
      <c r="G90" s="91"/>
      <c r="H90" s="90"/>
      <c r="I90" s="91"/>
      <c r="J90" s="82">
        <f>SUM(J88:J89)</f>
        <v>42553</v>
      </c>
      <c r="K90" s="98"/>
      <c r="L90" s="82">
        <f>SUM(L88:L89)</f>
        <v>86335</v>
      </c>
    </row>
    <row r="91" spans="1:15" ht="24" customHeight="1" thickTop="1" x14ac:dyDescent="0.2">
      <c r="A91" s="91"/>
      <c r="B91" s="91"/>
      <c r="C91" s="91"/>
      <c r="D91" s="91"/>
      <c r="E91" s="91"/>
      <c r="F91" s="91"/>
      <c r="G91" s="91"/>
      <c r="H91" s="90"/>
      <c r="I91" s="91"/>
      <c r="J91" s="73">
        <f>J90-BS!I11</f>
        <v>0</v>
      </c>
      <c r="K91" s="98"/>
      <c r="L91" s="73"/>
    </row>
    <row r="92" spans="1:15" s="91" customFormat="1" ht="24" customHeight="1" x14ac:dyDescent="0.2">
      <c r="A92" s="91" t="s">
        <v>28</v>
      </c>
      <c r="H92" s="90"/>
      <c r="K92" s="86"/>
      <c r="L92" s="85"/>
      <c r="M92" s="83"/>
      <c r="N92" s="83"/>
      <c r="O92" s="83"/>
    </row>
    <row r="93" spans="1:15" s="91" customFormat="1" ht="24" customHeight="1" x14ac:dyDescent="0.2">
      <c r="H93" s="90"/>
      <c r="K93" s="86"/>
      <c r="L93" s="114"/>
      <c r="M93" s="83"/>
      <c r="N93" s="83"/>
      <c r="O93" s="83"/>
    </row>
    <row r="94" spans="1:15" s="91" customFormat="1" ht="24" customHeight="1" x14ac:dyDescent="0.2">
      <c r="K94" s="86"/>
      <c r="L94" s="85"/>
      <c r="M94" s="83"/>
      <c r="N94" s="83"/>
      <c r="O94" s="83"/>
    </row>
    <row r="95" spans="1:15" s="91" customFormat="1" ht="24" customHeight="1" x14ac:dyDescent="0.2">
      <c r="K95" s="86"/>
      <c r="L95" s="85"/>
      <c r="M95" s="83"/>
      <c r="N95" s="83"/>
      <c r="O95" s="83"/>
    </row>
    <row r="96" spans="1:15" s="91" customFormat="1" ht="24" customHeight="1" x14ac:dyDescent="0.2">
      <c r="K96" s="86"/>
      <c r="L96" s="85"/>
      <c r="M96" s="83"/>
      <c r="N96" s="83"/>
      <c r="O96" s="83"/>
    </row>
    <row r="97" spans="1:9" ht="24" customHeight="1" x14ac:dyDescent="0.2">
      <c r="A97" s="91"/>
      <c r="B97" s="91"/>
      <c r="C97" s="91"/>
      <c r="D97" s="91"/>
      <c r="E97" s="91"/>
      <c r="F97" s="91"/>
      <c r="G97" s="91"/>
      <c r="H97" s="91"/>
      <c r="I97" s="91"/>
    </row>
    <row r="98" spans="1:9" ht="24" customHeight="1" x14ac:dyDescent="0.2">
      <c r="A98" s="91"/>
      <c r="B98" s="91"/>
      <c r="C98" s="91"/>
      <c r="D98" s="91"/>
      <c r="E98" s="91"/>
      <c r="F98" s="91"/>
      <c r="G98" s="91"/>
      <c r="H98" s="91"/>
      <c r="I98" s="91"/>
    </row>
  </sheetData>
  <mergeCells count="8">
    <mergeCell ref="A67:J67"/>
    <mergeCell ref="A68:J68"/>
    <mergeCell ref="A2:J2"/>
    <mergeCell ref="A3:J3"/>
    <mergeCell ref="A26:J26"/>
    <mergeCell ref="A27:J27"/>
    <mergeCell ref="A50:J50"/>
    <mergeCell ref="A51:J51"/>
  </mergeCells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  <rowBreaks count="3" manualBreakCount="3">
    <brk id="24" max="12" man="1"/>
    <brk id="4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BS</vt:lpstr>
      <vt:lpstr>securities</vt:lpstr>
      <vt:lpstr>PL NAV CF</vt:lpstr>
      <vt:lpstr>BS!Print_Area</vt:lpstr>
      <vt:lpstr>'PL NAV CF'!Print_Area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2021-11-09T07:51:15Z</cp:lastPrinted>
  <dcterms:created xsi:type="dcterms:W3CDTF">2007-04-20T07:22:18Z</dcterms:created>
  <dcterms:modified xsi:type="dcterms:W3CDTF">2025-12-18T09:57:49Z</dcterms:modified>
</cp:coreProperties>
</file>