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\Project\egatif\2563\3\202011125370771T\"/>
    </mc:Choice>
  </mc:AlternateContent>
  <xr:revisionPtr revIDLastSave="0" documentId="8_{BBD4DC3B-A53A-4FB8-84B6-A5AC5DFF99F1}" xr6:coauthVersionLast="47" xr6:coauthVersionMax="47" xr10:uidLastSave="{00000000-0000-0000-0000-000000000000}"/>
  <bookViews>
    <workbookView xWindow="-120" yWindow="-120" windowWidth="29040" windowHeight="15840" activeTab="3" xr2:uid="{349D5D04-58FF-4A23-962F-7BAAD2860D14}"/>
  </bookViews>
  <sheets>
    <sheet name="BS" sheetId="9" r:id="rId1"/>
    <sheet name="securities" sheetId="13" r:id="rId2"/>
    <sheet name="PL (3M)" sheetId="16" r:id="rId3"/>
    <sheet name="PL (6M)" sheetId="17" r:id="rId4"/>
  </sheets>
  <definedNames>
    <definedName name="_xlnm.Print_Area" localSheetId="0">BS!$A$1:$K$33</definedName>
    <definedName name="_xlnm.Print_Area" localSheetId="2">'PL (3M)'!$A$1:$M$23</definedName>
    <definedName name="_xlnm.Print_Area" localSheetId="3">'PL (6M)'!$A$1:$M$67</definedName>
    <definedName name="_xlnm.Print_Area" localSheetId="1">securities!$A$1:$P$31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" i="17" l="1"/>
  <c r="L9" i="17"/>
  <c r="J16" i="17"/>
  <c r="L16" i="17"/>
  <c r="L17" i="17" s="1"/>
  <c r="J17" i="17"/>
  <c r="J20" i="17"/>
  <c r="J32" i="17" s="1"/>
  <c r="L20" i="17"/>
  <c r="L32" i="17" s="1"/>
  <c r="J61" i="17"/>
  <c r="L61" i="17"/>
  <c r="J9" i="16"/>
  <c r="J17" i="16" s="1"/>
  <c r="J21" i="16" s="1"/>
  <c r="L9" i="16"/>
  <c r="L17" i="16" s="1"/>
  <c r="L21" i="16" s="1"/>
  <c r="J16" i="16"/>
  <c r="L16" i="16"/>
  <c r="J20" i="16"/>
  <c r="L20" i="16"/>
  <c r="E15" i="13"/>
  <c r="E29" i="13" s="1"/>
  <c r="G15" i="13"/>
  <c r="I15" i="13"/>
  <c r="K15" i="13"/>
  <c r="M15" i="13"/>
  <c r="O15" i="13"/>
  <c r="E28" i="13"/>
  <c r="G28" i="13"/>
  <c r="I28" i="13"/>
  <c r="K28" i="13"/>
  <c r="M28" i="13"/>
  <c r="O28" i="13"/>
  <c r="G29" i="13"/>
  <c r="I29" i="13"/>
  <c r="K29" i="13"/>
  <c r="M29" i="13"/>
  <c r="O29" i="13"/>
  <c r="G30" i="13"/>
  <c r="I14" i="9"/>
  <c r="K14" i="9"/>
  <c r="I17" i="9"/>
  <c r="K17" i="9"/>
  <c r="I18" i="9"/>
  <c r="K18" i="9"/>
  <c r="I22" i="9"/>
  <c r="K22" i="9"/>
  <c r="K23" i="9" s="1"/>
  <c r="I23" i="9"/>
  <c r="K24" i="9"/>
  <c r="L31" i="17" l="1"/>
  <c r="L33" i="17" s="1"/>
  <c r="L21" i="17"/>
  <c r="J21" i="17"/>
  <c r="J31" i="17"/>
  <c r="J33" i="17" s="1"/>
  <c r="L47" i="17" l="1"/>
  <c r="L58" i="17" s="1"/>
  <c r="L62" i="17" s="1"/>
  <c r="L64" i="17" s="1"/>
  <c r="L35" i="17"/>
  <c r="L37" i="17" s="1"/>
  <c r="J35" i="17"/>
  <c r="J37" i="17" s="1"/>
  <c r="J38" i="17" s="1"/>
  <c r="J47" i="17"/>
  <c r="J58" i="17" s="1"/>
  <c r="J62" i="17" s="1"/>
  <c r="J64" i="17" s="1"/>
</calcChain>
</file>

<file path=xl/sharedStrings.xml><?xml version="1.0" encoding="utf-8"?>
<sst xmlns="http://schemas.openxmlformats.org/spreadsheetml/2006/main" count="173" uniqueCount="117">
  <si>
    <t>หมายเหตุ</t>
  </si>
  <si>
    <t>สินทรัพย์</t>
  </si>
  <si>
    <t>รวมสินทรัพย์</t>
  </si>
  <si>
    <t>หนี้สิน</t>
  </si>
  <si>
    <t>รวมหนี้สิน</t>
  </si>
  <si>
    <t>สินทรัพย์สุทธิ</t>
  </si>
  <si>
    <t>ทุนที่ได้รับจากผู้ถือหน่วยลงทุน</t>
  </si>
  <si>
    <t>กำไรสะสม</t>
  </si>
  <si>
    <t>รายได้จากการลงทุน</t>
  </si>
  <si>
    <t>ค่าใช้จ่าย</t>
  </si>
  <si>
    <t>รวมค่าใช้จ่าย</t>
  </si>
  <si>
    <t>งบแสดงการเปลี่ยนแปลงสินทรัพย์สุทธิ</t>
  </si>
  <si>
    <t>สินทรัพย์สุทธิต้นงวด</t>
  </si>
  <si>
    <t>สินทรัพย์สุทธิปลายงวด</t>
  </si>
  <si>
    <t>งบกระแสเงินสด</t>
  </si>
  <si>
    <t>กระแสเงินสดจากกิจกรรมดำเนินงาน</t>
  </si>
  <si>
    <t>งบประกอบรายละเอียดเงินลงทุน</t>
  </si>
  <si>
    <t>ร้อยละของ</t>
  </si>
  <si>
    <t>มูลค่ายุติธรรม</t>
  </si>
  <si>
    <t>(ร้อยละ)</t>
  </si>
  <si>
    <t xml:space="preserve"> </t>
  </si>
  <si>
    <t>(ยังไม่ได้ตรวจสอบ แต่สอบทานแล้ว)</t>
  </si>
  <si>
    <t>(หน่วย: พันบาท)</t>
  </si>
  <si>
    <t>ค่าธรรมเนียมผู้ดูแลผลประโยชน์</t>
  </si>
  <si>
    <t>ค่าธรรมเนียมนายทะเบียน</t>
  </si>
  <si>
    <t>ค่าธรรมเนียมวิชาชีพ</t>
  </si>
  <si>
    <t>ค่าใช้จ่ายอื่น</t>
  </si>
  <si>
    <t>(พันบาท)</t>
  </si>
  <si>
    <t>หมายเหตุประกอบงบการเงินเป็นส่วนหนึ่งของงบการเงินระหว่างกาลนี้</t>
  </si>
  <si>
    <t>มูลค่าเงินลงทุน</t>
  </si>
  <si>
    <t>รวมเงินลงทุนในหลักทรัพย์</t>
  </si>
  <si>
    <t>รวมรายได้</t>
  </si>
  <si>
    <t xml:space="preserve">   การซื้อเงินลงทุนในหลักทรัพย์</t>
  </si>
  <si>
    <t>รายได้จากการลงทุนสุทธิ</t>
  </si>
  <si>
    <t>(ตรวจสอบแล้ว)</t>
  </si>
  <si>
    <t>(ยังไม่ได้ตรวจสอบ</t>
  </si>
  <si>
    <t>แต่สอบทานแล้ว)</t>
  </si>
  <si>
    <t>ลูกหนี้จากสัญญาการเข้าลงทุนในรายได้ค่าความพร้อมจ่าย</t>
  </si>
  <si>
    <t>สินทรัพย์อื่น</t>
  </si>
  <si>
    <t>ค่าใช้จ่ายค้างจ่าย</t>
  </si>
  <si>
    <t>พันธบัตรรัฐบาล</t>
  </si>
  <si>
    <t>โรงไฟฟ้าพระนครเหนือ ชุดที่ 1 การไฟฟ้าฝ่ายผลิตแห่งประเทศไทย</t>
  </si>
  <si>
    <t>รวมเงินลงทุนในธุรกิจโครงสร้างพื้นฐานโรงไฟฟ้า</t>
  </si>
  <si>
    <t>รวมเงินลงทุน</t>
  </si>
  <si>
    <t>รายได้ดอกเบี้ยรับ</t>
  </si>
  <si>
    <t>ค่าธรรมเนียมการจัดการ</t>
  </si>
  <si>
    <t xml:space="preserve">   สินทรัพย์อื่นเพิ่มขึ้น</t>
  </si>
  <si>
    <t xml:space="preserve">   รายได้ดอกเบี้ยรับ</t>
  </si>
  <si>
    <t>กระแสเงินสดจากกิจกรรมจัดหาเงิน</t>
  </si>
  <si>
    <t>เงินสดสุทธิใช้ไปในกิจกรรมจัดหาเงิน</t>
  </si>
  <si>
    <t xml:space="preserve">   การจำหน่ายเงินลงทุนในหลักทรัพย์</t>
  </si>
  <si>
    <t>กองทุนรวมโครงสร้างพื้นฐาน โรงไฟฟ้าพระนครเหนือ ชุดที่ 1 การไฟฟ้าฝ่ายผลิตแห่งประเทศไทย</t>
  </si>
  <si>
    <t>เงินฝากธนาคาร</t>
  </si>
  <si>
    <t>การแสดงรายละเอียดเงินลงทุนใช้การจัดกลุ่มตามประเภทของเงินลงทุน</t>
  </si>
  <si>
    <t xml:space="preserve">เงินลงทุนในสัญญาการเข้าลงทุนในรายได้ค่าความพร้อมจ่าย </t>
  </si>
  <si>
    <t>วันครบกำหนด</t>
  </si>
  <si>
    <t>การแบ่งปันส่วนทุนให้ผู้ถือหน่วยลงทุนในระหว่างงวด</t>
  </si>
  <si>
    <t>เงินสดสุทธิจากกิจกรรมดำเนินงาน</t>
  </si>
  <si>
    <t>เงินฝากธนาคาร ณ วันต้นงวด</t>
  </si>
  <si>
    <t>เงินลงทุน</t>
  </si>
  <si>
    <t>การแบ่งปันส่วนทุนให้ผู้ถือหน่วยลงทุน</t>
  </si>
  <si>
    <t>ราคาทุน</t>
  </si>
  <si>
    <t xml:space="preserve">   เงินสดรับตามสัญญาการเข้าลงทุนในรายได้ค่าความพร้อมจ่าย</t>
  </si>
  <si>
    <t>31 ธันวาคม 2562</t>
  </si>
  <si>
    <t>โดยรายได้ค่าความพร้อมจ่าย ครอบคลุมรายได้ตั้งแต่วันที่</t>
  </si>
  <si>
    <t>8 กรกฎาคม 2558 จนถึงวันที่ 7 กรกฎาคม 2578</t>
  </si>
  <si>
    <t>ธนาคารแห่งประเทศไทย งวดที่ 41/91/62</t>
  </si>
  <si>
    <t>9 มกราคม 2563</t>
  </si>
  <si>
    <t>ธนาคารแห่งประเทศไทย งวดที่ 48/91/62</t>
  </si>
  <si>
    <t>27 กุมภาพันธ์ 2563</t>
  </si>
  <si>
    <t>ธนาคารแห่งประเทศไทย งวดที่ 43/182/62</t>
  </si>
  <si>
    <t>23 เมษายน 2563</t>
  </si>
  <si>
    <t>งบแสดงฐานะการเงิน</t>
  </si>
  <si>
    <t>เงินลงทุนที่แสดงด้วยมูลค่ายุติธรรมผ่านกำไรหรือขาดทุน</t>
  </si>
  <si>
    <t>สินทรัพย์สุทธิต่อหน่วย (บาท)</t>
  </si>
  <si>
    <t>ผู้ช่วยกรรมการผู้จัดการ</t>
  </si>
  <si>
    <t>(สุณี แนวพานิช)</t>
  </si>
  <si>
    <t>ผู้อำนวยการอาวุโส</t>
  </si>
  <si>
    <t>จำนวนหน่วยลงทุนที่จำหน่ายแล้วทั้งหมด ณ วันปลายงวด/ปี (พันหน่วย)</t>
  </si>
  <si>
    <t>(ไพรัช มิคะเสน)</t>
  </si>
  <si>
    <t>เงินลงทุนในธุรกิจโครงสร้างพื้นฐานโรงไฟฟ้า (หมายเหตุ 7)</t>
  </si>
  <si>
    <t>เงินลงทุนในหลักทรัพย์ (หมายเหตุ 7)</t>
  </si>
  <si>
    <t>การเพิ่มขึ้น (ลดลง) ของสินทรัพย์สุทธิในระหว่างงวด</t>
  </si>
  <si>
    <t>ธนาคารแห่งประเทศไทย งวดที่ 16/182/63</t>
  </si>
  <si>
    <t>การเพิ่มขึ้นในสินทรัพย์สุทธิจากการดำเนินงาน</t>
  </si>
  <si>
    <t>รายการกำไรสุทธิจากเงินลงทุน</t>
  </si>
  <si>
    <t>รายการกำไรสุทธิที่ยังไม่เกิดขึ้นจากการวัดมูลค่าเงินลงทุน</t>
  </si>
  <si>
    <t>รวมรายการกำไรสุทธิจากเงินลงทุน</t>
  </si>
  <si>
    <t>การเพิ่มขึ้นของสินทรัพย์สุทธิจากการดำเนินงาน</t>
  </si>
  <si>
    <t>ปรับกระทบรายการเพิ่มขึ้นในสินทรัพย์สุทธิจากการดำเนินงาน</t>
  </si>
  <si>
    <t xml:space="preserve">   กำไรสุทธิที่ยังไม่เกิดขึ้นจากการวัดมูลค่าเงินลงทุน</t>
  </si>
  <si>
    <t>ณ วันที่ 30 กันยายน 2563</t>
  </si>
  <si>
    <t>30 กันยายน 2563</t>
  </si>
  <si>
    <t xml:space="preserve">   ค่าใช้จ่ายค้างจ่ายเพิ่มขึ้น (ลดลง)</t>
  </si>
  <si>
    <t>สำหรับงวดสามเดือนสิ้นสุดวันที่ 30 กันยายน 2563</t>
  </si>
  <si>
    <t>สำหรับงวดเก้าเดือนสิ้นสุดวันที่ 30 กันยายน 2563</t>
  </si>
  <si>
    <t>งบกำไรขาดทุนเบ็ดเสร็จ</t>
  </si>
  <si>
    <t>12, 13</t>
  </si>
  <si>
    <t>การเพิ่มขึ้นของสินทรัพย์สุทธิจากการดำเนินงานในระหว่างงวด</t>
  </si>
  <si>
    <t xml:space="preserve">   ให้เป็นเงินสดสุทธิจากกิจกรรมดำเนินงาน</t>
  </si>
  <si>
    <t>เงินฝากธนาคาร ณ วันปลายงวด (หมายเหตุ 8)</t>
  </si>
  <si>
    <t xml:space="preserve">   (ราคาทุน: 18,237 ล้านบาท (31 ธันวาคม 2562: 18,672 ล้านบาท))</t>
  </si>
  <si>
    <t>ธนาคารแห่งประเทศไทย งวดที่ 34/91/63</t>
  </si>
  <si>
    <t>ธนาคารแห่งประเทศไทย งวดที่ 26/91/63</t>
  </si>
  <si>
    <t>ธนาคารแห่งประเทศไทย งวดที่ 27/91/63</t>
  </si>
  <si>
    <t>ตั๋วเงินคลัง</t>
  </si>
  <si>
    <t>6 มกราคม 2564</t>
  </si>
  <si>
    <t>22 ตุลาคม 2563</t>
  </si>
  <si>
    <t>26 พฤศจิกายน 2563</t>
  </si>
  <si>
    <t>1 ตุลาคม 2563</t>
  </si>
  <si>
    <t>8 ตุลาคม 2563</t>
  </si>
  <si>
    <t>รายการกำไร (ขาดทุน) สุทธิจากเงินลงทุน</t>
  </si>
  <si>
    <t>รายการกำไร (ขาดทุน) สุทธิที่ยังไม่เกิดขึ้นจากการวัดมูลค่าเงินลงทุน</t>
  </si>
  <si>
    <t>รวมรายการกำไร (ขาดทุน) สุทธิจากเงินลงทุน</t>
  </si>
  <si>
    <t>เงินฝากธนาคารเพิ่มขึ้น (ลดลง) สุทธิ</t>
  </si>
  <si>
    <t>กระทรวงการคลัง งวดที่ 1/182/63</t>
  </si>
  <si>
    <t xml:space="preserve">   กำไรจากการจำหน่ายเงินลงทุนในหลักทรัพย์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</si>
</sst>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1" formatCode="_(* #,##0_);_(* \(#,##0\);_(* &quot;-&quot;_);_(@_)"/>
    <numFmt numFmtId="43" formatCode="_(* #,##0.00_);_(* \(#,##0.00\);_(* &quot;-&quot;??_);_(@_)"/>
    <numFmt numFmtId="171" formatCode="_-* #,##0.00_-;\-* #,##0.00_-;_-* &quot;-&quot;??_-;_-@_-"/>
    <numFmt numFmtId="172" formatCode="#,##0.0000_);\(#,##0.0000\)"/>
    <numFmt numFmtId="173" formatCode="_(* #,##0_);_(* \(#,##0\);_(* &quot;-&quot;??_);_(@_)"/>
    <numFmt numFmtId="174" formatCode="_(* #,##0.0000_);_(* \(#,##0.0000\);_(* &quot;-&quot;??_);_(@_)"/>
    <numFmt numFmtId="177" formatCode="#,##0.0_);\(#,##0.0\)"/>
    <numFmt numFmtId="188" formatCode="_(* #,##0.00_);_(* \(#,##0.00\);_(* &quot;-&quot;_);_(@_)"/>
    <numFmt numFmtId="207" formatCode="[$-F800]dddd\,\ mmmm\ dd\,\ yyyy"/>
    <numFmt numFmtId="208" formatCode="_-* #,##0_-;\-* #,##0_-;_-* &quot;-&quot;??_-;_-@_-"/>
    <numFmt numFmtId="213" formatCode="#,##0.00000_);\(#,##0.00000\)"/>
    <numFmt numFmtId="215" formatCode="\(0\)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6"/>
      <name val="Angsana New"/>
      <family val="1"/>
    </font>
    <font>
      <sz val="16"/>
      <name val="Angsana New"/>
      <family val="1"/>
    </font>
    <font>
      <i/>
      <sz val="16"/>
      <name val="Angsana New"/>
      <family val="1"/>
    </font>
    <font>
      <u/>
      <sz val="16"/>
      <name val="Angsana New"/>
      <family val="1"/>
    </font>
    <font>
      <sz val="10"/>
      <name val="Arial"/>
      <family val="2"/>
    </font>
    <font>
      <u/>
      <sz val="16.5"/>
      <name val="Angsana New"/>
      <family val="1"/>
    </font>
    <font>
      <sz val="14"/>
      <name val="Cordia New"/>
      <family val="2"/>
    </font>
    <font>
      <i/>
      <u/>
      <sz val="16"/>
      <name val="Angsana New"/>
      <family val="1"/>
    </font>
    <font>
      <sz val="10"/>
      <color theme="1"/>
      <name val="Arial"/>
      <family val="2"/>
    </font>
    <font>
      <sz val="16"/>
      <color rgb="FF00B0F0"/>
      <name val="Angsana New"/>
      <family val="1"/>
    </font>
    <font>
      <sz val="16"/>
      <color theme="1"/>
      <name val="Angsana New"/>
      <family val="1"/>
    </font>
    <font>
      <i/>
      <sz val="16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2" fillId="0" borderId="0"/>
    <xf numFmtId="0" fontId="3" fillId="0" borderId="0"/>
    <xf numFmtId="0" fontId="1" fillId="0" borderId="0"/>
    <xf numFmtId="0" fontId="10" fillId="0" borderId="0"/>
    <xf numFmtId="9" fontId="8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7">
    <xf numFmtId="0" fontId="0" fillId="0" borderId="0" xfId="0"/>
    <xf numFmtId="37" fontId="5" fillId="0" borderId="0" xfId="0" applyNumberFormat="1" applyFont="1" applyFill="1" applyAlignment="1">
      <alignment vertical="center"/>
    </xf>
    <xf numFmtId="37" fontId="5" fillId="0" borderId="0" xfId="0" applyNumberFormat="1" applyFont="1" applyFill="1" applyAlignment="1">
      <alignment horizontal="center" vertical="center"/>
    </xf>
    <xf numFmtId="37" fontId="7" fillId="0" borderId="0" xfId="0" applyNumberFormat="1" applyFont="1" applyFill="1" applyAlignment="1">
      <alignment horizontal="center" vertical="top"/>
    </xf>
    <xf numFmtId="0" fontId="5" fillId="0" borderId="0" xfId="0" applyFont="1" applyFill="1" applyAlignment="1">
      <alignment vertical="top"/>
    </xf>
    <xf numFmtId="0" fontId="6" fillId="0" borderId="0" xfId="0" applyFont="1" applyFill="1" applyAlignment="1">
      <alignment horizontal="center" vertical="top"/>
    </xf>
    <xf numFmtId="37" fontId="5" fillId="0" borderId="0" xfId="0" applyNumberFormat="1" applyFont="1" applyFill="1" applyBorder="1" applyAlignment="1">
      <alignment horizontal="right" vertical="top"/>
    </xf>
    <xf numFmtId="173" fontId="5" fillId="0" borderId="0" xfId="0" applyNumberFormat="1" applyFont="1" applyFill="1" applyBorder="1" applyAlignment="1">
      <alignment vertical="top"/>
    </xf>
    <xf numFmtId="0" fontId="13" fillId="0" borderId="0" xfId="0" applyFont="1" applyFill="1" applyAlignment="1">
      <alignment vertical="top"/>
    </xf>
    <xf numFmtId="37" fontId="4" fillId="0" borderId="0" xfId="0" applyNumberFormat="1" applyFont="1" applyFill="1" applyAlignment="1">
      <alignment vertical="top"/>
    </xf>
    <xf numFmtId="37" fontId="4" fillId="0" borderId="0" xfId="0" applyNumberFormat="1" applyFont="1" applyFill="1" applyAlignment="1">
      <alignment horizontal="left" vertical="top"/>
    </xf>
    <xf numFmtId="37" fontId="5" fillId="0" borderId="0" xfId="0" applyNumberFormat="1" applyFont="1" applyFill="1" applyBorder="1" applyAlignment="1">
      <alignment horizontal="centerContinuous" vertical="top"/>
    </xf>
    <xf numFmtId="37" fontId="5" fillId="0" borderId="0" xfId="0" applyNumberFormat="1" applyFont="1" applyFill="1" applyAlignment="1">
      <alignment horizontal="centerContinuous" vertical="top"/>
    </xf>
    <xf numFmtId="37" fontId="7" fillId="0" borderId="0" xfId="0" quotePrefix="1" applyNumberFormat="1" applyFont="1" applyFill="1" applyBorder="1" applyAlignment="1">
      <alignment horizontal="center" vertical="top"/>
    </xf>
    <xf numFmtId="37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Border="1" applyAlignment="1">
      <alignment vertical="top"/>
    </xf>
    <xf numFmtId="37" fontId="13" fillId="0" borderId="0" xfId="0" applyNumberFormat="1" applyFont="1" applyFill="1" applyAlignment="1">
      <alignment vertical="top"/>
    </xf>
    <xf numFmtId="177" fontId="6" fillId="0" borderId="0" xfId="0" applyNumberFormat="1" applyFont="1" applyFill="1" applyAlignment="1">
      <alignment horizontal="center" vertical="top"/>
    </xf>
    <xf numFmtId="37" fontId="6" fillId="0" borderId="0" xfId="0" applyNumberFormat="1" applyFont="1" applyFill="1" applyAlignment="1">
      <alignment horizontal="center" vertical="top"/>
    </xf>
    <xf numFmtId="41" fontId="5" fillId="0" borderId="0" xfId="0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left" vertical="top"/>
    </xf>
    <xf numFmtId="41" fontId="6" fillId="0" borderId="0" xfId="0" applyNumberFormat="1" applyFont="1" applyFill="1" applyAlignment="1">
      <alignment horizontal="center" vertical="top"/>
    </xf>
    <xf numFmtId="41" fontId="5" fillId="0" borderId="1" xfId="0" applyNumberFormat="1" applyFont="1" applyFill="1" applyBorder="1" applyAlignment="1">
      <alignment vertical="top"/>
    </xf>
    <xf numFmtId="41" fontId="5" fillId="0" borderId="1" xfId="0" applyNumberFormat="1" applyFont="1" applyFill="1" applyBorder="1" applyAlignment="1">
      <alignment horizontal="right" vertical="top"/>
    </xf>
    <xf numFmtId="37" fontId="4" fillId="0" borderId="0" xfId="0" quotePrefix="1" applyNumberFormat="1" applyFont="1" applyFill="1" applyAlignment="1">
      <alignment horizontal="left" vertical="top"/>
    </xf>
    <xf numFmtId="41" fontId="5" fillId="0" borderId="2" xfId="0" applyNumberFormat="1" applyFont="1" applyFill="1" applyBorder="1" applyAlignment="1">
      <alignment horizontal="right" vertical="top"/>
    </xf>
    <xf numFmtId="37" fontId="5" fillId="0" borderId="0" xfId="0" applyNumberFormat="1" applyFont="1" applyFill="1" applyAlignment="1">
      <alignment horizontal="right" vertical="top"/>
    </xf>
    <xf numFmtId="173" fontId="5" fillId="0" borderId="0" xfId="0" applyNumberFormat="1" applyFont="1" applyFill="1" applyAlignment="1">
      <alignment vertical="top"/>
    </xf>
    <xf numFmtId="174" fontId="5" fillId="0" borderId="0" xfId="1" applyNumberFormat="1" applyFont="1" applyFill="1" applyAlignment="1">
      <alignment vertical="top"/>
    </xf>
    <xf numFmtId="37" fontId="5" fillId="0" borderId="0" xfId="0" applyNumberFormat="1" applyFont="1" applyFill="1" applyAlignment="1">
      <alignment horizontal="center" vertical="top" wrapText="1"/>
    </xf>
    <xf numFmtId="14" fontId="5" fillId="0" borderId="0" xfId="0" applyNumberFormat="1" applyFont="1" applyFill="1" applyBorder="1" applyAlignment="1">
      <alignment vertical="top"/>
    </xf>
    <xf numFmtId="37" fontId="7" fillId="0" borderId="0" xfId="0" applyNumberFormat="1" applyFont="1" applyFill="1" applyBorder="1" applyAlignment="1">
      <alignment vertical="top"/>
    </xf>
    <xf numFmtId="41" fontId="5" fillId="0" borderId="0" xfId="1" applyNumberFormat="1" applyFont="1" applyFill="1" applyAlignment="1">
      <alignment horizontal="right" vertical="top"/>
    </xf>
    <xf numFmtId="208" fontId="5" fillId="0" borderId="1" xfId="0" applyNumberFormat="1" applyFont="1" applyFill="1" applyBorder="1" applyAlignment="1">
      <alignment vertical="top"/>
    </xf>
    <xf numFmtId="172" fontId="5" fillId="0" borderId="0" xfId="0" applyNumberFormat="1" applyFont="1" applyFill="1" applyAlignment="1">
      <alignment horizontal="right" vertical="center"/>
    </xf>
    <xf numFmtId="0" fontId="5" fillId="0" borderId="3" xfId="0" applyFont="1" applyFill="1" applyBorder="1" applyAlignment="1">
      <alignment vertical="top"/>
    </xf>
    <xf numFmtId="37" fontId="5" fillId="0" borderId="3" xfId="0" applyNumberFormat="1" applyFont="1" applyFill="1" applyBorder="1" applyAlignment="1">
      <alignment vertical="top"/>
    </xf>
    <xf numFmtId="37" fontId="11" fillId="0" borderId="0" xfId="0" quotePrefix="1" applyNumberFormat="1" applyFont="1" applyFill="1" applyBorder="1" applyAlignment="1">
      <alignment horizontal="center" vertical="top"/>
    </xf>
    <xf numFmtId="0" fontId="4" fillId="0" borderId="0" xfId="3" applyFont="1" applyFill="1" applyAlignment="1">
      <alignment horizontal="left" vertical="center"/>
    </xf>
    <xf numFmtId="0" fontId="5" fillId="0" borderId="0" xfId="3" applyFont="1" applyFill="1" applyAlignment="1">
      <alignment vertical="center"/>
    </xf>
    <xf numFmtId="0" fontId="5" fillId="0" borderId="0" xfId="6" applyFont="1" applyFill="1" applyBorder="1" applyAlignment="1">
      <alignment vertical="center"/>
    </xf>
    <xf numFmtId="0" fontId="5" fillId="0" borderId="0" xfId="6" applyFont="1" applyFill="1" applyBorder="1" applyAlignment="1">
      <alignment horizontal="center" vertical="center"/>
    </xf>
    <xf numFmtId="0" fontId="5" fillId="0" borderId="0" xfId="3" applyFont="1" applyFill="1" applyBorder="1" applyAlignment="1">
      <alignment vertical="center"/>
    </xf>
    <xf numFmtId="37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vertical="center"/>
    </xf>
    <xf numFmtId="43" fontId="5" fillId="0" borderId="0" xfId="1" applyFont="1" applyFill="1" applyAlignment="1">
      <alignment horizontal="center" vertical="center"/>
    </xf>
    <xf numFmtId="0" fontId="5" fillId="0" borderId="0" xfId="3" applyFont="1" applyFill="1" applyAlignment="1">
      <alignment horizontal="center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Continuous" vertical="center"/>
    </xf>
    <xf numFmtId="37" fontId="5" fillId="0" borderId="1" xfId="3" applyNumberFormat="1" applyFont="1" applyFill="1" applyBorder="1" applyAlignment="1">
      <alignment horizontal="center" vertical="center"/>
    </xf>
    <xf numFmtId="0" fontId="7" fillId="0" borderId="0" xfId="3" applyFont="1" applyFill="1" applyAlignment="1">
      <alignment horizontal="centerContinuous" vertical="center"/>
    </xf>
    <xf numFmtId="37" fontId="7" fillId="0" borderId="0" xfId="3" applyNumberFormat="1" applyFont="1" applyFill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0" fontId="7" fillId="0" borderId="0" xfId="3" applyFont="1" applyFill="1" applyAlignment="1">
      <alignment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0" xfId="3" applyFont="1" applyFill="1" applyAlignment="1">
      <alignment horizontal="centerContinuous" vertical="center"/>
    </xf>
    <xf numFmtId="0" fontId="4" fillId="0" borderId="0" xfId="3" applyFont="1" applyFill="1" applyAlignment="1">
      <alignment vertical="center"/>
    </xf>
    <xf numFmtId="0" fontId="14" fillId="0" borderId="0" xfId="3" applyFont="1" applyFill="1" applyAlignment="1">
      <alignment vertical="center"/>
    </xf>
    <xf numFmtId="41" fontId="5" fillId="0" borderId="1" xfId="3" applyNumberFormat="1" applyFont="1" applyFill="1" applyBorder="1" applyAlignment="1">
      <alignment horizontal="center" vertical="center"/>
    </xf>
    <xf numFmtId="41" fontId="5" fillId="0" borderId="0" xfId="3" applyNumberFormat="1" applyFont="1" applyFill="1" applyAlignment="1">
      <alignment horizontal="centerContinuous" vertical="center"/>
    </xf>
    <xf numFmtId="43" fontId="5" fillId="0" borderId="1" xfId="1" applyNumberFormat="1" applyFont="1" applyFill="1" applyBorder="1" applyAlignment="1">
      <alignment horizontal="center" vertical="center"/>
    </xf>
    <xf numFmtId="172" fontId="5" fillId="0" borderId="0" xfId="3" applyNumberFormat="1" applyFont="1" applyFill="1" applyAlignment="1">
      <alignment horizontal="center" vertical="center"/>
    </xf>
    <xf numFmtId="37" fontId="5" fillId="0" borderId="0" xfId="3" applyNumberFormat="1" applyFont="1" applyFill="1" applyAlignment="1">
      <alignment horizontal="centerContinuous" vertical="center"/>
    </xf>
    <xf numFmtId="0" fontId="7" fillId="0" borderId="0" xfId="3" applyFont="1" applyFill="1" applyAlignment="1">
      <alignment horizontal="center" vertical="center"/>
    </xf>
    <xf numFmtId="43" fontId="5" fillId="0" borderId="0" xfId="1" applyFont="1" applyFill="1" applyAlignment="1">
      <alignment vertical="center"/>
    </xf>
    <xf numFmtId="207" fontId="5" fillId="0" borderId="0" xfId="3" applyNumberFormat="1" applyFont="1" applyFill="1" applyAlignment="1">
      <alignment horizontal="center" vertical="center"/>
    </xf>
    <xf numFmtId="41" fontId="14" fillId="0" borderId="0" xfId="3" applyNumberFormat="1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14" fillId="0" borderId="0" xfId="3" applyFont="1" applyFill="1" applyAlignment="1">
      <alignment horizontal="centerContinuous" vertical="center"/>
    </xf>
    <xf numFmtId="41" fontId="5" fillId="0" borderId="0" xfId="3" applyNumberFormat="1" applyFont="1" applyFill="1" applyAlignment="1">
      <alignment horizontal="center" vertical="center"/>
    </xf>
    <xf numFmtId="41" fontId="5" fillId="0" borderId="4" xfId="3" applyNumberFormat="1" applyFont="1" applyFill="1" applyBorder="1" applyAlignment="1">
      <alignment vertical="center"/>
    </xf>
    <xf numFmtId="41" fontId="5" fillId="0" borderId="0" xfId="3" applyNumberFormat="1" applyFont="1" applyFill="1" applyAlignment="1">
      <alignment vertical="center"/>
    </xf>
    <xf numFmtId="188" fontId="5" fillId="0" borderId="4" xfId="3" applyNumberFormat="1" applyFont="1" applyFill="1" applyBorder="1" applyAlignment="1">
      <alignment vertical="center"/>
    </xf>
    <xf numFmtId="41" fontId="5" fillId="0" borderId="5" xfId="3" applyNumberFormat="1" applyFont="1" applyFill="1" applyBorder="1" applyAlignment="1">
      <alignment vertical="center"/>
    </xf>
    <xf numFmtId="188" fontId="5" fillId="0" borderId="5" xfId="3" applyNumberFormat="1" applyFont="1" applyFill="1" applyBorder="1" applyAlignment="1">
      <alignment vertical="center"/>
    </xf>
    <xf numFmtId="37" fontId="4" fillId="0" borderId="0" xfId="3" applyNumberFormat="1" applyFont="1" applyFill="1" applyBorder="1" applyAlignment="1">
      <alignment vertical="center"/>
    </xf>
    <xf numFmtId="43" fontId="5" fillId="0" borderId="0" xfId="1" applyFont="1" applyFill="1" applyAlignment="1">
      <alignment horizontal="right" vertical="center"/>
    </xf>
    <xf numFmtId="37" fontId="4" fillId="0" borderId="0" xfId="3" applyNumberFormat="1" applyFont="1" applyFill="1" applyAlignment="1">
      <alignment vertical="center"/>
    </xf>
    <xf numFmtId="43" fontId="4" fillId="0" borderId="0" xfId="1" applyFont="1" applyFill="1" applyBorder="1" applyAlignment="1">
      <alignment vertical="center"/>
    </xf>
    <xf numFmtId="37" fontId="5" fillId="0" borderId="0" xfId="5" applyNumberFormat="1" applyFont="1" applyFill="1" applyAlignment="1">
      <alignment vertical="center"/>
    </xf>
    <xf numFmtId="43" fontId="5" fillId="0" borderId="0" xfId="1" applyFont="1" applyAlignment="1">
      <alignment vertical="center"/>
    </xf>
    <xf numFmtId="41" fontId="5" fillId="0" borderId="4" xfId="1" applyNumberFormat="1" applyFont="1" applyBorder="1" applyAlignment="1">
      <alignment vertical="center"/>
    </xf>
    <xf numFmtId="41" fontId="5" fillId="0" borderId="0" xfId="1" applyNumberFormat="1" applyFont="1" applyAlignment="1">
      <alignment horizontal="center" vertical="center"/>
    </xf>
    <xf numFmtId="41" fontId="5" fillId="0" borderId="1" xfId="1" applyNumberFormat="1" applyFont="1" applyBorder="1" applyAlignment="1">
      <alignment horizontal="right" vertical="center"/>
    </xf>
    <xf numFmtId="41" fontId="5" fillId="0" borderId="0" xfId="1" applyNumberFormat="1" applyFont="1" applyAlignment="1">
      <alignment vertical="center"/>
    </xf>
    <xf numFmtId="173" fontId="5" fillId="0" borderId="5" xfId="1" applyNumberFormat="1" applyFont="1" applyBorder="1" applyAlignment="1">
      <alignment vertical="center"/>
    </xf>
    <xf numFmtId="41" fontId="14" fillId="0" borderId="0" xfId="1" applyNumberFormat="1" applyFont="1" applyAlignment="1">
      <alignment vertical="center"/>
    </xf>
    <xf numFmtId="41" fontId="5" fillId="0" borderId="1" xfId="1" applyNumberFormat="1" applyFont="1" applyBorder="1" applyAlignment="1">
      <alignment vertical="center"/>
    </xf>
    <xf numFmtId="41" fontId="5" fillId="0" borderId="1" xfId="1" applyNumberFormat="1" applyFont="1" applyBorder="1" applyAlignment="1">
      <alignment horizontal="center" vertical="center"/>
    </xf>
    <xf numFmtId="41" fontId="5" fillId="0" borderId="2" xfId="1" applyNumberFormat="1" applyFont="1" applyBorder="1" applyAlignment="1">
      <alignment vertical="center"/>
    </xf>
    <xf numFmtId="213" fontId="5" fillId="0" borderId="0" xfId="3" applyNumberFormat="1" applyFont="1" applyFill="1" applyAlignment="1">
      <alignment horizontal="center" vertical="center"/>
    </xf>
    <xf numFmtId="43" fontId="5" fillId="0" borderId="1" xfId="1" applyNumberFormat="1" applyFont="1" applyFill="1" applyBorder="1" applyAlignment="1">
      <alignment horizontal="right" vertical="center"/>
    </xf>
    <xf numFmtId="0" fontId="14" fillId="0" borderId="0" xfId="7" applyNumberFormat="1" applyFont="1" applyFill="1" applyAlignment="1">
      <alignment horizontal="right" vertical="center"/>
    </xf>
    <xf numFmtId="0" fontId="5" fillId="0" borderId="0" xfId="7" applyNumberFormat="1" applyFont="1" applyFill="1" applyAlignment="1">
      <alignment horizontal="right" vertical="center"/>
    </xf>
    <xf numFmtId="0" fontId="14" fillId="0" borderId="1" xfId="7" applyNumberFormat="1" applyFont="1" applyFill="1" applyBorder="1" applyAlignment="1">
      <alignment horizontal="right" vertical="center"/>
    </xf>
    <xf numFmtId="2" fontId="14" fillId="0" borderId="5" xfId="7" applyNumberFormat="1" applyFont="1" applyFill="1" applyBorder="1" applyAlignment="1">
      <alignment horizontal="right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173" fontId="5" fillId="0" borderId="0" xfId="0" applyNumberFormat="1" applyFont="1" applyAlignment="1">
      <alignment vertical="center"/>
    </xf>
    <xf numFmtId="37" fontId="5" fillId="0" borderId="0" xfId="0" applyNumberFormat="1" applyFont="1" applyAlignment="1">
      <alignment horizontal="right" vertical="center"/>
    </xf>
    <xf numFmtId="37" fontId="4" fillId="0" borderId="0" xfId="0" applyNumberFormat="1" applyFont="1" applyAlignment="1">
      <alignment horizontal="left" vertical="center"/>
    </xf>
    <xf numFmtId="37" fontId="5" fillId="0" borderId="0" xfId="0" applyNumberFormat="1" applyFont="1" applyAlignment="1">
      <alignment horizontal="center" vertical="center"/>
    </xf>
    <xf numFmtId="37" fontId="6" fillId="0" borderId="0" xfId="0" applyNumberFormat="1" applyFont="1" applyAlignment="1">
      <alignment horizontal="center" vertical="center"/>
    </xf>
    <xf numFmtId="37" fontId="5" fillId="0" borderId="0" xfId="0" applyNumberFormat="1" applyFont="1" applyAlignment="1">
      <alignment vertical="center"/>
    </xf>
    <xf numFmtId="37" fontId="7" fillId="0" borderId="0" xfId="0" applyNumberFormat="1" applyFont="1" applyAlignment="1">
      <alignment horizontal="center" vertical="center"/>
    </xf>
    <xf numFmtId="37" fontId="7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top"/>
    </xf>
    <xf numFmtId="0" fontId="5" fillId="0" borderId="0" xfId="0" applyFont="1" applyAlignment="1">
      <alignment horizontal="center" vertical="center"/>
    </xf>
    <xf numFmtId="37" fontId="4" fillId="0" borderId="0" xfId="0" applyNumberFormat="1" applyFont="1" applyAlignment="1">
      <alignment vertical="center"/>
    </xf>
    <xf numFmtId="37" fontId="14" fillId="0" borderId="0" xfId="0" applyNumberFormat="1" applyFont="1" applyAlignment="1">
      <alignment horizontal="left" vertical="center"/>
    </xf>
    <xf numFmtId="41" fontId="5" fillId="0" borderId="0" xfId="0" applyNumberFormat="1" applyFont="1" applyAlignment="1">
      <alignment vertical="center"/>
    </xf>
    <xf numFmtId="41" fontId="5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horizontal="right" vertical="center"/>
    </xf>
    <xf numFmtId="37" fontId="5" fillId="0" borderId="0" xfId="0" quotePrefix="1" applyNumberFormat="1" applyFont="1" applyAlignment="1">
      <alignment horizontal="left" vertical="center"/>
    </xf>
    <xf numFmtId="37" fontId="5" fillId="0" borderId="0" xfId="0" applyNumberFormat="1" applyFont="1" applyAlignment="1">
      <alignment horizontal="left" vertical="center"/>
    </xf>
    <xf numFmtId="41" fontId="5" fillId="0" borderId="4" xfId="0" applyNumberFormat="1" applyFont="1" applyBorder="1" applyAlignment="1">
      <alignment vertical="center"/>
    </xf>
    <xf numFmtId="41" fontId="5" fillId="0" borderId="1" xfId="0" applyNumberFormat="1" applyFont="1" applyBorder="1" applyAlignment="1">
      <alignment horizontal="right" vertical="center"/>
    </xf>
    <xf numFmtId="41" fontId="5" fillId="0" borderId="2" xfId="0" applyNumberFormat="1" applyFont="1" applyBorder="1" applyAlignment="1">
      <alignment vertical="center"/>
    </xf>
    <xf numFmtId="0" fontId="7" fillId="0" borderId="0" xfId="0" quotePrefix="1" applyFont="1" applyAlignment="1">
      <alignment horizontal="center" vertical="top"/>
    </xf>
    <xf numFmtId="0" fontId="7" fillId="0" borderId="0" xfId="0" applyFont="1" applyAlignment="1">
      <alignment horizontal="center" vertical="center"/>
    </xf>
    <xf numFmtId="41" fontId="5" fillId="0" borderId="0" xfId="0" applyNumberFormat="1" applyFont="1" applyAlignment="1">
      <alignment horizontal="right" vertical="top"/>
    </xf>
    <xf numFmtId="37" fontId="14" fillId="0" borderId="0" xfId="0" applyNumberFormat="1" applyFont="1" applyAlignment="1">
      <alignment vertical="center"/>
    </xf>
    <xf numFmtId="37" fontId="15" fillId="0" borderId="0" xfId="0" applyNumberFormat="1" applyFont="1" applyAlignment="1">
      <alignment horizontal="center" vertical="center"/>
    </xf>
    <xf numFmtId="41" fontId="14" fillId="0" borderId="0" xfId="0" applyNumberFormat="1" applyFont="1" applyAlignment="1">
      <alignment vertical="center"/>
    </xf>
    <xf numFmtId="0" fontId="14" fillId="0" borderId="0" xfId="0" applyFont="1" applyAlignment="1">
      <alignment vertical="center"/>
    </xf>
    <xf numFmtId="171" fontId="13" fillId="0" borderId="0" xfId="0" applyNumberFormat="1" applyFont="1" applyAlignment="1">
      <alignment vertical="center"/>
    </xf>
    <xf numFmtId="37" fontId="11" fillId="0" borderId="0" xfId="0" applyNumberFormat="1" applyFont="1" applyAlignment="1">
      <alignment horizontal="center" vertical="center"/>
    </xf>
    <xf numFmtId="0" fontId="5" fillId="0" borderId="0" xfId="3" quotePrefix="1" applyFont="1" applyFill="1" applyAlignment="1">
      <alignment horizontal="center" vertical="center"/>
    </xf>
    <xf numFmtId="215" fontId="5" fillId="0" borderId="0" xfId="1" applyNumberFormat="1" applyFont="1" applyAlignment="1">
      <alignment vertical="center"/>
    </xf>
    <xf numFmtId="0" fontId="5" fillId="0" borderId="6" xfId="0" applyFont="1" applyFill="1" applyBorder="1" applyAlignment="1">
      <alignment horizontal="center" vertical="top"/>
    </xf>
    <xf numFmtId="0" fontId="5" fillId="0" borderId="0" xfId="0" applyFont="1" applyFill="1" applyAlignment="1">
      <alignment horizontal="center" vertical="top"/>
    </xf>
    <xf numFmtId="0" fontId="5" fillId="0" borderId="1" xfId="3" applyFont="1" applyFill="1" applyBorder="1" applyAlignment="1">
      <alignment horizontal="center" vertical="center"/>
    </xf>
    <xf numFmtId="0" fontId="4" fillId="0" borderId="0" xfId="3" applyFont="1" applyFill="1" applyAlignment="1">
      <alignment horizontal="left" vertical="center"/>
    </xf>
    <xf numFmtId="0" fontId="5" fillId="0" borderId="1" xfId="6" applyFont="1" applyFill="1" applyBorder="1" applyAlignment="1">
      <alignment horizontal="center" vertical="center"/>
    </xf>
    <xf numFmtId="37" fontId="5" fillId="0" borderId="7" xfId="0" applyNumberFormat="1" applyFont="1" applyFill="1" applyBorder="1" applyAlignment="1">
      <alignment horizontal="center" vertical="center"/>
    </xf>
    <xf numFmtId="37" fontId="4" fillId="0" borderId="0" xfId="0" applyNumberFormat="1" applyFont="1" applyAlignment="1">
      <alignment horizontal="left" vertical="center"/>
    </xf>
  </cellXfs>
  <cellStyles count="9">
    <cellStyle name="Comma 2" xfId="2" xr:uid="{D187C77A-6587-41D2-816F-470535241528}"/>
    <cellStyle name="Normal 2" xfId="3" xr:uid="{6D9D3227-C64D-4B7A-9FA4-72AD6E572315}"/>
    <cellStyle name="Normal 3" xfId="4" xr:uid="{FBD1D89F-5E88-43CB-A14C-A749E04F6A82}"/>
    <cellStyle name="Normal 4" xfId="5" xr:uid="{F5B628CC-D792-4E54-82E5-3DD110EA21DC}"/>
    <cellStyle name="Normal_MJLFT2" xfId="6" xr:uid="{D582C132-301C-43C7-893A-460D9011FA69}"/>
    <cellStyle name="Percent 2" xfId="8" xr:uid="{C5BFF366-9716-4663-94FF-2B0D11197EAE}"/>
    <cellStyle name="เปอร์เซ็นต์" xfId="7" builtinId="5"/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AF189-CDBC-4FED-B3B8-FB4B7AFB93A1}">
  <dimension ref="A1:Y32"/>
  <sheetViews>
    <sheetView showGridLines="0" view="pageBreakPreview" topLeftCell="A20" zoomScaleNormal="100" zoomScaleSheetLayoutView="100" workbookViewId="0">
      <selection activeCell="I25" sqref="I25"/>
    </sheetView>
  </sheetViews>
  <sheetFormatPr defaultRowHeight="24" customHeight="1" x14ac:dyDescent="0.2"/>
  <cols>
    <col min="1" max="3" width="9.140625" style="4"/>
    <col min="4" max="4" width="10" style="4" customWidth="1"/>
    <col min="5" max="5" width="5" style="4" customWidth="1"/>
    <col min="6" max="6" width="15.28515625" style="4" customWidth="1"/>
    <col min="7" max="7" width="7.5703125" style="5" customWidth="1"/>
    <col min="8" max="8" width="1.42578125" style="4" customWidth="1"/>
    <col min="9" max="9" width="16.7109375" style="14" customWidth="1"/>
    <col min="10" max="10" width="1.42578125" style="4" customWidth="1"/>
    <col min="11" max="11" width="16.7109375" style="14" customWidth="1"/>
    <col min="12" max="12" width="0.28515625" style="7" customWidth="1"/>
    <col min="13" max="13" width="12.5703125" style="8" bestFit="1" customWidth="1"/>
    <col min="14" max="14" width="22.42578125" style="4" customWidth="1"/>
    <col min="15" max="15" width="9.140625" style="4"/>
    <col min="16" max="16" width="13.7109375" style="4" bestFit="1" customWidth="1"/>
    <col min="17" max="18" width="9.140625" style="4"/>
    <col min="19" max="19" width="11.5703125" style="4" bestFit="1" customWidth="1"/>
    <col min="20" max="20" width="13.85546875" style="4" bestFit="1" customWidth="1"/>
    <col min="21" max="21" width="1.7109375" style="4" customWidth="1"/>
    <col min="22" max="22" width="11.5703125" style="4" bestFit="1" customWidth="1"/>
    <col min="23" max="23" width="12.28515625" style="4" bestFit="1" customWidth="1"/>
    <col min="24" max="24" width="2.28515625" style="4" customWidth="1"/>
    <col min="25" max="25" width="12.28515625" style="4" bestFit="1" customWidth="1"/>
    <col min="26" max="16384" width="9.140625" style="4"/>
  </cols>
  <sheetData>
    <row r="1" spans="1:25" ht="24" customHeight="1" x14ac:dyDescent="0.2">
      <c r="A1" s="9" t="s">
        <v>51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</row>
    <row r="2" spans="1:25" ht="24" customHeight="1" x14ac:dyDescent="0.2">
      <c r="A2" s="9" t="s">
        <v>72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25" ht="24" customHeight="1" x14ac:dyDescent="0.2">
      <c r="A3" s="10" t="s">
        <v>91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</row>
    <row r="4" spans="1:25" ht="24" customHeight="1" x14ac:dyDescent="0.2">
      <c r="A4" s="10"/>
      <c r="B4" s="10"/>
      <c r="C4" s="10"/>
      <c r="D4" s="10"/>
      <c r="E4" s="10"/>
      <c r="F4" s="10"/>
      <c r="G4" s="10"/>
      <c r="H4" s="10"/>
      <c r="I4" s="6"/>
      <c r="J4" s="10"/>
      <c r="K4" s="6" t="s">
        <v>22</v>
      </c>
      <c r="L4" s="10"/>
    </row>
    <row r="5" spans="1:25" s="14" customFormat="1" ht="24" customHeight="1" x14ac:dyDescent="0.2">
      <c r="A5" s="11"/>
      <c r="B5" s="12"/>
      <c r="C5" s="11"/>
      <c r="D5" s="11"/>
      <c r="E5" s="12"/>
      <c r="F5" s="12"/>
      <c r="G5" s="37" t="s">
        <v>0</v>
      </c>
      <c r="I5" s="3" t="s">
        <v>92</v>
      </c>
      <c r="J5" s="3"/>
      <c r="K5" s="3" t="s">
        <v>63</v>
      </c>
      <c r="L5" s="15"/>
      <c r="M5" s="16"/>
    </row>
    <row r="6" spans="1:25" s="14" customFormat="1" ht="24" customHeight="1" x14ac:dyDescent="0.2">
      <c r="A6" s="11"/>
      <c r="B6" s="12"/>
      <c r="C6" s="11"/>
      <c r="D6" s="11"/>
      <c r="E6" s="12"/>
      <c r="F6" s="12"/>
      <c r="G6" s="13"/>
      <c r="I6" s="29" t="s">
        <v>35</v>
      </c>
      <c r="J6" s="3"/>
      <c r="K6" s="29" t="s">
        <v>34</v>
      </c>
      <c r="L6" s="15"/>
      <c r="M6" s="16"/>
    </row>
    <row r="7" spans="1:25" s="14" customFormat="1" ht="24" customHeight="1" x14ac:dyDescent="0.2">
      <c r="A7" s="11"/>
      <c r="B7" s="12"/>
      <c r="C7" s="11"/>
      <c r="D7" s="11"/>
      <c r="E7" s="12"/>
      <c r="F7" s="12"/>
      <c r="G7" s="13"/>
      <c r="I7" s="29" t="s">
        <v>36</v>
      </c>
      <c r="J7" s="3"/>
      <c r="K7" s="29"/>
      <c r="L7" s="15"/>
      <c r="M7" s="16"/>
    </row>
    <row r="8" spans="1:25" s="14" customFormat="1" ht="24" customHeight="1" x14ac:dyDescent="0.2">
      <c r="A8" s="9" t="s">
        <v>1</v>
      </c>
      <c r="M8" s="16"/>
      <c r="S8" s="15"/>
      <c r="T8" s="15"/>
      <c r="U8" s="15"/>
      <c r="V8" s="15"/>
      <c r="W8" s="15"/>
      <c r="X8" s="15"/>
      <c r="Y8" s="15"/>
    </row>
    <row r="9" spans="1:25" s="14" customFormat="1" ht="24" customHeight="1" x14ac:dyDescent="0.2">
      <c r="A9" s="14" t="s">
        <v>73</v>
      </c>
      <c r="G9" s="17"/>
      <c r="M9" s="16"/>
      <c r="S9" s="30"/>
      <c r="T9" s="30"/>
      <c r="U9" s="15"/>
      <c r="V9" s="31"/>
      <c r="W9" s="31"/>
      <c r="X9" s="15"/>
      <c r="Y9" s="15"/>
    </row>
    <row r="10" spans="1:25" s="14" customFormat="1" ht="24" customHeight="1" x14ac:dyDescent="0.2">
      <c r="A10" s="14" t="s">
        <v>101</v>
      </c>
      <c r="G10" s="18">
        <v>7</v>
      </c>
      <c r="H10" s="18">
        <v>8</v>
      </c>
      <c r="I10" s="19">
        <v>20943842</v>
      </c>
      <c r="J10" s="21"/>
      <c r="K10" s="19">
        <v>20598602</v>
      </c>
      <c r="M10" s="16"/>
      <c r="S10" s="15"/>
      <c r="T10" s="15"/>
      <c r="U10" s="15"/>
      <c r="V10" s="15"/>
      <c r="W10" s="15"/>
      <c r="X10" s="15"/>
      <c r="Y10" s="15"/>
    </row>
    <row r="11" spans="1:25" s="14" customFormat="1" ht="24" customHeight="1" x14ac:dyDescent="0.2">
      <c r="A11" s="20" t="s">
        <v>52</v>
      </c>
      <c r="E11" s="18"/>
      <c r="G11" s="18">
        <v>8</v>
      </c>
      <c r="H11" s="18"/>
      <c r="I11" s="19">
        <v>86335</v>
      </c>
      <c r="J11" s="21"/>
      <c r="K11" s="19">
        <v>161731</v>
      </c>
      <c r="M11" s="16"/>
      <c r="S11" s="15"/>
      <c r="T11" s="15"/>
      <c r="U11" s="15"/>
      <c r="V11" s="15"/>
      <c r="W11" s="15"/>
      <c r="X11" s="15"/>
      <c r="Y11" s="15"/>
    </row>
    <row r="12" spans="1:25" s="14" customFormat="1" ht="24" customHeight="1" x14ac:dyDescent="0.2">
      <c r="A12" s="20" t="s">
        <v>37</v>
      </c>
      <c r="E12" s="18"/>
      <c r="G12" s="18">
        <v>13</v>
      </c>
      <c r="H12" s="18"/>
      <c r="I12" s="19">
        <v>485686</v>
      </c>
      <c r="J12" s="21"/>
      <c r="K12" s="19">
        <v>356107</v>
      </c>
      <c r="M12" s="16"/>
      <c r="S12" s="15"/>
      <c r="T12" s="15"/>
      <c r="U12" s="15"/>
      <c r="V12" s="15"/>
      <c r="W12" s="15"/>
      <c r="X12" s="15"/>
      <c r="Y12" s="15"/>
    </row>
    <row r="13" spans="1:25" s="14" customFormat="1" ht="24" customHeight="1" x14ac:dyDescent="0.2">
      <c r="A13" s="20" t="s">
        <v>38</v>
      </c>
      <c r="E13" s="18"/>
      <c r="G13" s="18"/>
      <c r="H13" s="18"/>
      <c r="I13" s="22">
        <v>3535</v>
      </c>
      <c r="J13" s="21"/>
      <c r="K13" s="22">
        <v>1596</v>
      </c>
      <c r="M13" s="16"/>
      <c r="S13" s="15"/>
      <c r="T13" s="15"/>
      <c r="U13" s="15"/>
      <c r="V13" s="15"/>
      <c r="W13" s="15"/>
      <c r="X13" s="15"/>
      <c r="Y13" s="15"/>
    </row>
    <row r="14" spans="1:25" s="14" customFormat="1" ht="24" customHeight="1" x14ac:dyDescent="0.2">
      <c r="A14" s="9" t="s">
        <v>2</v>
      </c>
      <c r="I14" s="23">
        <f>SUM(I10:I13)</f>
        <v>21519398</v>
      </c>
      <c r="J14" s="19"/>
      <c r="K14" s="23">
        <f>SUM(K10:K13)</f>
        <v>21118036</v>
      </c>
      <c r="M14" s="16"/>
      <c r="S14" s="15"/>
      <c r="T14" s="15"/>
      <c r="U14" s="15"/>
      <c r="V14" s="15"/>
      <c r="W14" s="15"/>
      <c r="X14" s="15"/>
      <c r="Y14" s="15"/>
    </row>
    <row r="15" spans="1:25" s="14" customFormat="1" ht="24" customHeight="1" x14ac:dyDescent="0.2">
      <c r="A15" s="9" t="s">
        <v>3</v>
      </c>
      <c r="I15" s="19"/>
      <c r="J15" s="19"/>
      <c r="K15" s="19"/>
      <c r="M15" s="16"/>
      <c r="S15" s="15"/>
      <c r="T15" s="15"/>
      <c r="U15" s="15"/>
      <c r="V15" s="15"/>
      <c r="W15" s="15"/>
      <c r="X15" s="15"/>
      <c r="Y15" s="15"/>
    </row>
    <row r="16" spans="1:25" s="14" customFormat="1" ht="24" customHeight="1" x14ac:dyDescent="0.2">
      <c r="A16" s="14" t="s">
        <v>39</v>
      </c>
      <c r="E16" s="18"/>
      <c r="G16" s="18"/>
      <c r="H16" s="18"/>
      <c r="I16" s="22">
        <v>1609</v>
      </c>
      <c r="J16" s="21"/>
      <c r="K16" s="22">
        <v>2371</v>
      </c>
      <c r="M16" s="16"/>
      <c r="S16" s="15"/>
      <c r="T16" s="15"/>
      <c r="U16" s="15"/>
      <c r="V16" s="15"/>
      <c r="W16" s="15"/>
      <c r="X16" s="15"/>
      <c r="Y16" s="15"/>
    </row>
    <row r="17" spans="1:25" s="14" customFormat="1" ht="24" customHeight="1" x14ac:dyDescent="0.2">
      <c r="A17" s="24" t="s">
        <v>4</v>
      </c>
      <c r="E17" s="18"/>
      <c r="I17" s="23">
        <f>SUM(I16)</f>
        <v>1609</v>
      </c>
      <c r="J17" s="19"/>
      <c r="K17" s="23">
        <f>SUM(K16)</f>
        <v>2371</v>
      </c>
      <c r="M17" s="16"/>
      <c r="S17" s="15"/>
      <c r="T17" s="15"/>
      <c r="U17" s="15"/>
      <c r="V17" s="15"/>
      <c r="W17" s="15"/>
      <c r="X17" s="15"/>
      <c r="Y17" s="15"/>
    </row>
    <row r="18" spans="1:25" s="14" customFormat="1" ht="24" customHeight="1" thickBot="1" x14ac:dyDescent="0.25">
      <c r="A18" s="10" t="s">
        <v>5</v>
      </c>
      <c r="E18" s="18"/>
      <c r="I18" s="25">
        <f>+I14-I17</f>
        <v>21517789</v>
      </c>
      <c r="J18" s="19"/>
      <c r="K18" s="25">
        <f>+K14-K17</f>
        <v>21115665</v>
      </c>
      <c r="M18" s="16"/>
    </row>
    <row r="19" spans="1:25" s="14" customFormat="1" ht="24" customHeight="1" thickTop="1" x14ac:dyDescent="0.2">
      <c r="A19" s="10" t="s">
        <v>5</v>
      </c>
      <c r="I19" s="26"/>
      <c r="K19" s="26"/>
      <c r="M19" s="16"/>
    </row>
    <row r="20" spans="1:25" s="14" customFormat="1" ht="24" customHeight="1" x14ac:dyDescent="0.2">
      <c r="A20" s="14" t="s">
        <v>6</v>
      </c>
      <c r="G20" s="18">
        <v>9</v>
      </c>
      <c r="H20" s="18"/>
      <c r="I20" s="26">
        <v>20266889</v>
      </c>
      <c r="J20" s="18"/>
      <c r="K20" s="26">
        <v>20266889</v>
      </c>
      <c r="M20" s="16"/>
    </row>
    <row r="21" spans="1:25" s="14" customFormat="1" ht="24" customHeight="1" x14ac:dyDescent="0.2">
      <c r="A21" s="20" t="s">
        <v>7</v>
      </c>
      <c r="G21" s="18">
        <v>9</v>
      </c>
      <c r="H21" s="18"/>
      <c r="I21" s="33">
        <v>1250900</v>
      </c>
      <c r="J21" s="21"/>
      <c r="K21" s="33">
        <v>848776</v>
      </c>
      <c r="M21" s="16"/>
    </row>
    <row r="22" spans="1:25" s="14" customFormat="1" ht="24" customHeight="1" thickBot="1" x14ac:dyDescent="0.25">
      <c r="A22" s="9" t="s">
        <v>5</v>
      </c>
      <c r="I22" s="25">
        <f>SUM(I20:I21)</f>
        <v>21517789</v>
      </c>
      <c r="K22" s="25">
        <f>SUM(K20:K21)</f>
        <v>21115665</v>
      </c>
      <c r="M22" s="16"/>
    </row>
    <row r="23" spans="1:25" s="14" customFormat="1" ht="24" customHeight="1" thickTop="1" x14ac:dyDescent="0.2">
      <c r="I23" s="32">
        <f>+I22-I18</f>
        <v>0</v>
      </c>
      <c r="J23" s="19"/>
      <c r="K23" s="32">
        <f>+K22-K18</f>
        <v>0</v>
      </c>
      <c r="M23" s="16"/>
    </row>
    <row r="24" spans="1:25" s="14" customFormat="1" ht="24" customHeight="1" x14ac:dyDescent="0.2">
      <c r="A24" s="14" t="s">
        <v>74</v>
      </c>
      <c r="I24" s="34">
        <v>10.3178</v>
      </c>
      <c r="K24" s="34">
        <f>ROUNDDOWN(K22/K25,4)</f>
        <v>10.1249</v>
      </c>
      <c r="M24" s="16"/>
    </row>
    <row r="25" spans="1:25" s="14" customFormat="1" ht="24" customHeight="1" x14ac:dyDescent="0.2">
      <c r="A25" s="14" t="s">
        <v>78</v>
      </c>
      <c r="G25" s="26"/>
      <c r="H25" s="26"/>
      <c r="I25" s="26">
        <v>2085500</v>
      </c>
      <c r="J25" s="26"/>
      <c r="K25" s="26">
        <v>2085500</v>
      </c>
      <c r="M25" s="16"/>
    </row>
    <row r="26" spans="1:25" ht="24" customHeight="1" x14ac:dyDescent="0.2">
      <c r="A26" s="14"/>
      <c r="B26" s="14"/>
      <c r="C26" s="14"/>
      <c r="D26" s="14"/>
      <c r="E26" s="14"/>
      <c r="F26" s="14"/>
      <c r="G26" s="26"/>
      <c r="H26" s="27"/>
      <c r="I26" s="15"/>
      <c r="J26" s="27"/>
      <c r="K26" s="15"/>
      <c r="L26" s="26"/>
    </row>
    <row r="27" spans="1:25" ht="24" customHeight="1" x14ac:dyDescent="0.2">
      <c r="A27" s="14" t="s">
        <v>28</v>
      </c>
      <c r="B27" s="14"/>
      <c r="C27" s="14"/>
      <c r="D27" s="14"/>
      <c r="E27" s="14"/>
      <c r="F27" s="14"/>
      <c r="G27" s="14"/>
      <c r="H27" s="28"/>
      <c r="I27" s="15"/>
      <c r="J27" s="28"/>
      <c r="K27" s="15"/>
      <c r="L27" s="14"/>
    </row>
    <row r="28" spans="1:25" ht="24" customHeight="1" x14ac:dyDescent="0.2">
      <c r="A28" s="14"/>
      <c r="B28" s="14"/>
      <c r="C28" s="14"/>
      <c r="D28" s="14"/>
      <c r="E28" s="14"/>
      <c r="F28" s="14"/>
      <c r="G28" s="14"/>
      <c r="H28" s="14"/>
      <c r="J28" s="14"/>
      <c r="L28" s="14"/>
    </row>
    <row r="29" spans="1:25" ht="24" customHeight="1" x14ac:dyDescent="0.2">
      <c r="A29" s="14"/>
      <c r="B29" s="14"/>
      <c r="C29" s="14"/>
      <c r="D29" s="14"/>
      <c r="E29" s="14"/>
      <c r="F29" s="14"/>
      <c r="G29" s="14"/>
      <c r="H29" s="14"/>
      <c r="J29" s="14"/>
      <c r="L29" s="14"/>
    </row>
    <row r="30" spans="1:25" ht="24" customHeight="1" x14ac:dyDescent="0.2">
      <c r="A30" s="35"/>
      <c r="B30" s="35"/>
      <c r="C30" s="35"/>
      <c r="D30" s="35"/>
      <c r="H30" s="35"/>
      <c r="I30" s="36"/>
      <c r="J30" s="35"/>
      <c r="K30" s="36"/>
    </row>
    <row r="31" spans="1:25" ht="24" customHeight="1" x14ac:dyDescent="0.2">
      <c r="A31" s="130" t="s">
        <v>79</v>
      </c>
      <c r="B31" s="130"/>
      <c r="C31" s="130"/>
      <c r="D31" s="130"/>
      <c r="H31" s="130" t="s">
        <v>76</v>
      </c>
      <c r="I31" s="130"/>
      <c r="J31" s="130"/>
      <c r="K31" s="130"/>
    </row>
    <row r="32" spans="1:25" ht="24" customHeight="1" x14ac:dyDescent="0.2">
      <c r="A32" s="131" t="s">
        <v>75</v>
      </c>
      <c r="B32" s="131"/>
      <c r="C32" s="131"/>
      <c r="D32" s="131"/>
      <c r="H32" s="131" t="s">
        <v>77</v>
      </c>
      <c r="I32" s="131"/>
      <c r="J32" s="131"/>
      <c r="K32" s="131"/>
    </row>
  </sheetData>
  <mergeCells count="4">
    <mergeCell ref="A31:D31"/>
    <mergeCell ref="A32:D32"/>
    <mergeCell ref="H31:K31"/>
    <mergeCell ref="H32:K32"/>
  </mergeCells>
  <phoneticPr fontId="2" type="noConversion"/>
  <pageMargins left="0.78740157480314965" right="0.39370078740157483" top="0.78740157480314965" bottom="0.39370078740157483" header="0.31496062992125984" footer="0.31496062992125984"/>
  <pageSetup paperSize="9" scale="86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588A26-CF93-4851-AC81-6C67AC66203B}">
  <dimension ref="A1:O37"/>
  <sheetViews>
    <sheetView showGridLines="0" topLeftCell="A19" zoomScaleNormal="100" zoomScaleSheetLayoutView="100" workbookViewId="0">
      <selection activeCell="I26" sqref="I26"/>
    </sheetView>
  </sheetViews>
  <sheetFormatPr defaultRowHeight="21" customHeight="1" x14ac:dyDescent="0.2"/>
  <cols>
    <col min="1" max="1" width="3.140625" style="39" customWidth="1"/>
    <col min="2" max="2" width="43.5703125" style="39" customWidth="1"/>
    <col min="3" max="3" width="18.7109375" style="39" customWidth="1"/>
    <col min="4" max="4" width="2" style="39" customWidth="1"/>
    <col min="5" max="5" width="14.5703125" style="39" customWidth="1"/>
    <col min="6" max="6" width="0.85546875" style="39" customWidth="1"/>
    <col min="7" max="7" width="14.5703125" style="39" customWidth="1"/>
    <col min="8" max="8" width="0.85546875" style="39" customWidth="1"/>
    <col min="9" max="9" width="14.5703125" style="64" customWidth="1"/>
    <col min="10" max="10" width="1.5703125" style="44" customWidth="1"/>
    <col min="11" max="11" width="14.5703125" style="39" customWidth="1"/>
    <col min="12" max="12" width="0.85546875" style="39" customWidth="1"/>
    <col min="13" max="13" width="14.5703125" style="39" customWidth="1"/>
    <col min="14" max="14" width="0.85546875" style="39" customWidth="1"/>
    <col min="15" max="15" width="14.5703125" style="39" customWidth="1"/>
    <col min="16" max="16" width="0.85546875" style="39" customWidth="1"/>
    <col min="17" max="16384" width="9.140625" style="39"/>
  </cols>
  <sheetData>
    <row r="1" spans="1:15" ht="20.25" customHeight="1" x14ac:dyDescent="0.2">
      <c r="A1" s="133" t="s">
        <v>51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5" ht="20.25" customHeight="1" x14ac:dyDescent="0.2">
      <c r="A2" s="133" t="s">
        <v>16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5" ht="20.25" customHeight="1" x14ac:dyDescent="0.2">
      <c r="A3" s="133" t="s">
        <v>91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5" ht="20.25" customHeight="1" x14ac:dyDescent="0.2">
      <c r="A4" s="38" t="s">
        <v>53</v>
      </c>
      <c r="B4" s="38"/>
      <c r="C4" s="38"/>
      <c r="D4" s="38"/>
      <c r="E4" s="38"/>
      <c r="F4" s="38"/>
      <c r="G4" s="38"/>
      <c r="H4" s="38"/>
      <c r="I4" s="38"/>
      <c r="J4" s="38"/>
    </row>
    <row r="5" spans="1:15" ht="20.25" customHeight="1" x14ac:dyDescent="0.2">
      <c r="A5" s="38"/>
      <c r="B5" s="38"/>
      <c r="C5" s="38"/>
      <c r="D5" s="38"/>
      <c r="E5" s="134" t="s">
        <v>92</v>
      </c>
      <c r="F5" s="134"/>
      <c r="G5" s="134"/>
      <c r="H5" s="134"/>
      <c r="I5" s="134"/>
      <c r="J5" s="40"/>
      <c r="K5" s="134" t="s">
        <v>63</v>
      </c>
      <c r="L5" s="134"/>
      <c r="M5" s="134"/>
      <c r="N5" s="134"/>
      <c r="O5" s="134"/>
    </row>
    <row r="6" spans="1:15" ht="20.25" customHeight="1" x14ac:dyDescent="0.2">
      <c r="A6" s="38"/>
      <c r="B6" s="38"/>
      <c r="C6" s="38"/>
      <c r="D6" s="38"/>
      <c r="E6" s="135" t="s">
        <v>21</v>
      </c>
      <c r="F6" s="135"/>
      <c r="G6" s="135"/>
      <c r="H6" s="135"/>
      <c r="I6" s="135"/>
      <c r="J6" s="40"/>
      <c r="K6" s="41"/>
      <c r="L6" s="41"/>
      <c r="M6" s="2" t="s">
        <v>34</v>
      </c>
      <c r="N6" s="41"/>
      <c r="O6" s="41"/>
    </row>
    <row r="7" spans="1:15" ht="20.25" customHeight="1" x14ac:dyDescent="0.2">
      <c r="D7" s="42"/>
      <c r="E7" s="43"/>
      <c r="G7" s="44"/>
      <c r="H7" s="44"/>
      <c r="I7" s="45" t="s">
        <v>17</v>
      </c>
      <c r="J7" s="39"/>
      <c r="K7" s="43"/>
      <c r="M7" s="44"/>
      <c r="N7" s="44"/>
      <c r="O7" s="46" t="s">
        <v>17</v>
      </c>
    </row>
    <row r="8" spans="1:15" s="53" customFormat="1" ht="20.25" customHeight="1" x14ac:dyDescent="0.2">
      <c r="A8" s="132" t="s">
        <v>59</v>
      </c>
      <c r="B8" s="132"/>
      <c r="C8" s="132"/>
      <c r="D8" s="48"/>
      <c r="E8" s="49" t="s">
        <v>61</v>
      </c>
      <c r="F8" s="50"/>
      <c r="G8" s="49" t="s">
        <v>18</v>
      </c>
      <c r="H8" s="51"/>
      <c r="I8" s="52" t="s">
        <v>29</v>
      </c>
      <c r="J8" s="50"/>
      <c r="K8" s="49" t="s">
        <v>61</v>
      </c>
      <c r="L8" s="50"/>
      <c r="M8" s="49" t="s">
        <v>18</v>
      </c>
      <c r="N8" s="51"/>
      <c r="O8" s="47" t="s">
        <v>29</v>
      </c>
    </row>
    <row r="9" spans="1:15" ht="20.25" customHeight="1" x14ac:dyDescent="0.2">
      <c r="A9" s="46"/>
      <c r="B9" s="46"/>
      <c r="C9" s="46"/>
      <c r="D9" s="54"/>
      <c r="E9" s="43" t="s">
        <v>27</v>
      </c>
      <c r="F9" s="55"/>
      <c r="G9" s="43" t="s">
        <v>27</v>
      </c>
      <c r="H9" s="43"/>
      <c r="I9" s="45" t="s">
        <v>19</v>
      </c>
      <c r="J9" s="55"/>
      <c r="K9" s="43" t="s">
        <v>27</v>
      </c>
      <c r="L9" s="55"/>
      <c r="M9" s="43" t="s">
        <v>27</v>
      </c>
      <c r="N9" s="43"/>
      <c r="O9" s="46" t="s">
        <v>19</v>
      </c>
    </row>
    <row r="10" spans="1:15" ht="20.25" customHeight="1" x14ac:dyDescent="0.2">
      <c r="A10" s="56" t="s">
        <v>80</v>
      </c>
      <c r="B10" s="46"/>
      <c r="C10" s="46"/>
      <c r="D10" s="54"/>
      <c r="E10" s="43"/>
      <c r="F10" s="55"/>
      <c r="G10" s="43"/>
      <c r="H10" s="43"/>
      <c r="I10" s="45"/>
      <c r="J10" s="55"/>
      <c r="K10" s="43"/>
      <c r="L10" s="55"/>
      <c r="M10" s="43"/>
      <c r="N10" s="43"/>
      <c r="O10" s="46"/>
    </row>
    <row r="11" spans="1:15" ht="20.25" customHeight="1" x14ac:dyDescent="0.2">
      <c r="A11" s="39" t="s">
        <v>54</v>
      </c>
      <c r="B11" s="46"/>
      <c r="C11" s="46"/>
      <c r="D11" s="54"/>
      <c r="E11" s="43"/>
      <c r="F11" s="55"/>
      <c r="G11" s="43"/>
      <c r="H11" s="43"/>
      <c r="I11" s="45"/>
      <c r="J11" s="55"/>
      <c r="K11" s="43"/>
      <c r="L11" s="55"/>
      <c r="M11" s="43"/>
      <c r="N11" s="43"/>
      <c r="O11" s="46"/>
    </row>
    <row r="12" spans="1:15" ht="20.25" customHeight="1" x14ac:dyDescent="0.2">
      <c r="A12" s="46"/>
      <c r="B12" s="57" t="s">
        <v>41</v>
      </c>
      <c r="C12" s="46"/>
      <c r="D12" s="54"/>
      <c r="E12" s="43"/>
      <c r="F12" s="55"/>
      <c r="G12" s="43"/>
      <c r="H12" s="43"/>
      <c r="I12" s="45"/>
      <c r="J12" s="55"/>
      <c r="K12" s="43"/>
      <c r="L12" s="55"/>
      <c r="M12" s="43"/>
      <c r="N12" s="43"/>
      <c r="O12" s="46"/>
    </row>
    <row r="13" spans="1:15" ht="20.25" customHeight="1" x14ac:dyDescent="0.2">
      <c r="A13" s="46"/>
      <c r="B13" s="57" t="s">
        <v>64</v>
      </c>
      <c r="C13" s="46"/>
      <c r="D13" s="54"/>
      <c r="E13" s="43"/>
      <c r="F13" s="55"/>
      <c r="G13" s="43"/>
      <c r="H13" s="43"/>
      <c r="I13" s="45"/>
      <c r="J13" s="55"/>
      <c r="K13" s="43"/>
      <c r="L13" s="55"/>
      <c r="M13" s="43"/>
      <c r="N13" s="43"/>
      <c r="O13" s="46"/>
    </row>
    <row r="14" spans="1:15" ht="20.25" customHeight="1" x14ac:dyDescent="0.2">
      <c r="A14" s="46"/>
      <c r="B14" s="57" t="s">
        <v>65</v>
      </c>
      <c r="C14" s="46"/>
      <c r="D14" s="54"/>
      <c r="E14" s="58">
        <v>17597693</v>
      </c>
      <c r="F14" s="46"/>
      <c r="G14" s="58">
        <v>20304210</v>
      </c>
      <c r="H14" s="43"/>
      <c r="I14" s="52">
        <v>96.95</v>
      </c>
      <c r="J14" s="55"/>
      <c r="K14" s="58">
        <v>18156851</v>
      </c>
      <c r="L14" s="55"/>
      <c r="M14" s="58">
        <v>20083050</v>
      </c>
      <c r="N14" s="43"/>
      <c r="O14" s="52">
        <v>97.5</v>
      </c>
    </row>
    <row r="15" spans="1:15" ht="20.25" customHeight="1" x14ac:dyDescent="0.2">
      <c r="A15" s="56" t="s">
        <v>42</v>
      </c>
      <c r="B15" s="46"/>
      <c r="C15" s="46"/>
      <c r="D15" s="54"/>
      <c r="E15" s="58">
        <f>SUM(E14)</f>
        <v>17597693</v>
      </c>
      <c r="F15" s="59"/>
      <c r="G15" s="58">
        <f>SUM(G14)</f>
        <v>20304210</v>
      </c>
      <c r="H15" s="43"/>
      <c r="I15" s="91">
        <f>SUM(I14)</f>
        <v>96.95</v>
      </c>
      <c r="J15" s="55"/>
      <c r="K15" s="58">
        <f>SUM(K14)</f>
        <v>18156851</v>
      </c>
      <c r="L15" s="59"/>
      <c r="M15" s="58">
        <f>SUM(M14)</f>
        <v>20083050</v>
      </c>
      <c r="N15" s="43"/>
      <c r="O15" s="60">
        <f>SUM(O14)</f>
        <v>97.5</v>
      </c>
    </row>
    <row r="16" spans="1:15" ht="20.25" customHeight="1" x14ac:dyDescent="0.2">
      <c r="A16" s="46"/>
      <c r="B16" s="46"/>
      <c r="C16" s="46"/>
      <c r="D16" s="54"/>
      <c r="E16" s="43"/>
      <c r="F16" s="55"/>
      <c r="G16" s="43"/>
      <c r="H16" s="43"/>
      <c r="I16" s="45"/>
      <c r="J16" s="55"/>
      <c r="K16" s="90"/>
      <c r="L16" s="55"/>
      <c r="M16" s="61"/>
      <c r="N16" s="43"/>
      <c r="O16" s="45"/>
    </row>
    <row r="17" spans="1:15" ht="20.25" customHeight="1" x14ac:dyDescent="0.2">
      <c r="A17" s="56" t="s">
        <v>81</v>
      </c>
      <c r="B17" s="46"/>
      <c r="C17" s="46"/>
      <c r="D17" s="54"/>
      <c r="E17" s="62"/>
      <c r="F17" s="55"/>
      <c r="G17" s="43"/>
      <c r="H17" s="43"/>
      <c r="I17" s="45"/>
      <c r="J17" s="55"/>
      <c r="K17" s="62"/>
      <c r="L17" s="55"/>
      <c r="M17" s="43"/>
      <c r="N17" s="43"/>
      <c r="O17" s="45"/>
    </row>
    <row r="18" spans="1:15" ht="20.25" customHeight="1" x14ac:dyDescent="0.2">
      <c r="A18" s="39" t="s">
        <v>40</v>
      </c>
      <c r="B18" s="46"/>
      <c r="C18" s="63" t="s">
        <v>55</v>
      </c>
      <c r="D18" s="54"/>
      <c r="E18" s="62"/>
      <c r="F18" s="55"/>
      <c r="G18" s="43"/>
      <c r="H18" s="43"/>
      <c r="J18" s="55"/>
      <c r="K18" s="62"/>
      <c r="L18" s="55"/>
      <c r="M18" s="43"/>
      <c r="N18" s="43"/>
      <c r="O18" s="64"/>
    </row>
    <row r="19" spans="1:15" ht="20.25" customHeight="1" x14ac:dyDescent="0.2">
      <c r="A19" s="56"/>
      <c r="B19" s="57" t="s">
        <v>66</v>
      </c>
      <c r="C19" s="65" t="s">
        <v>67</v>
      </c>
      <c r="D19" s="54"/>
      <c r="E19" s="66">
        <v>0</v>
      </c>
      <c r="F19" s="66"/>
      <c r="G19" s="66">
        <v>0</v>
      </c>
      <c r="H19" s="66"/>
      <c r="I19" s="66">
        <v>0</v>
      </c>
      <c r="J19" s="55"/>
      <c r="K19" s="66">
        <v>95970</v>
      </c>
      <c r="L19" s="66"/>
      <c r="M19" s="66">
        <v>95971</v>
      </c>
      <c r="N19" s="66"/>
      <c r="O19" s="67">
        <v>0.46</v>
      </c>
    </row>
    <row r="20" spans="1:15" ht="20.25" customHeight="1" x14ac:dyDescent="0.2">
      <c r="A20" s="56"/>
      <c r="B20" s="57" t="s">
        <v>68</v>
      </c>
      <c r="C20" s="65" t="s">
        <v>69</v>
      </c>
      <c r="D20" s="54"/>
      <c r="E20" s="66">
        <v>0</v>
      </c>
      <c r="F20" s="66"/>
      <c r="G20" s="66">
        <v>0</v>
      </c>
      <c r="H20" s="66"/>
      <c r="I20" s="66">
        <v>0</v>
      </c>
      <c r="J20" s="55"/>
      <c r="K20" s="66">
        <v>59884</v>
      </c>
      <c r="L20" s="66"/>
      <c r="M20" s="66">
        <v>59884</v>
      </c>
      <c r="N20" s="66"/>
      <c r="O20" s="67">
        <v>0.28999999999999998</v>
      </c>
    </row>
    <row r="21" spans="1:15" ht="20.25" customHeight="1" x14ac:dyDescent="0.2">
      <c r="A21" s="56"/>
      <c r="B21" s="57" t="s">
        <v>70</v>
      </c>
      <c r="C21" s="65" t="s">
        <v>71</v>
      </c>
      <c r="D21" s="54"/>
      <c r="E21" s="66">
        <v>0</v>
      </c>
      <c r="F21" s="66"/>
      <c r="G21" s="66">
        <v>0</v>
      </c>
      <c r="H21" s="66"/>
      <c r="I21" s="66">
        <v>0</v>
      </c>
      <c r="J21" s="55"/>
      <c r="K21" s="66">
        <v>359575</v>
      </c>
      <c r="L21" s="66"/>
      <c r="M21" s="66">
        <v>359697</v>
      </c>
      <c r="N21" s="66"/>
      <c r="O21" s="67">
        <v>1.75</v>
      </c>
    </row>
    <row r="22" spans="1:15" ht="20.25" customHeight="1" x14ac:dyDescent="0.2">
      <c r="A22" s="56"/>
      <c r="B22" s="57" t="s">
        <v>103</v>
      </c>
      <c r="C22" s="46" t="s">
        <v>109</v>
      </c>
      <c r="D22" s="54"/>
      <c r="E22" s="66">
        <v>100000</v>
      </c>
      <c r="F22" s="66"/>
      <c r="G22" s="66">
        <v>100000</v>
      </c>
      <c r="H22" s="66"/>
      <c r="I22" s="92">
        <v>0.48</v>
      </c>
      <c r="J22" s="55"/>
      <c r="K22" s="66">
        <v>0</v>
      </c>
      <c r="L22" s="66">
        <v>0</v>
      </c>
      <c r="M22" s="66">
        <v>0</v>
      </c>
      <c r="N22" s="66">
        <v>0</v>
      </c>
      <c r="O22" s="66">
        <v>0</v>
      </c>
    </row>
    <row r="23" spans="1:15" ht="20.25" customHeight="1" x14ac:dyDescent="0.2">
      <c r="A23" s="56"/>
      <c r="B23" s="57" t="s">
        <v>104</v>
      </c>
      <c r="C23" s="46" t="s">
        <v>110</v>
      </c>
      <c r="D23" s="54"/>
      <c r="E23" s="69">
        <v>99992</v>
      </c>
      <c r="F23" s="69"/>
      <c r="G23" s="69">
        <v>99992</v>
      </c>
      <c r="H23" s="69"/>
      <c r="I23" s="93">
        <v>0.48</v>
      </c>
      <c r="J23" s="55"/>
      <c r="K23" s="69">
        <v>0</v>
      </c>
      <c r="L23" s="69"/>
      <c r="M23" s="69">
        <v>0</v>
      </c>
      <c r="N23" s="69"/>
      <c r="O23" s="69">
        <v>0</v>
      </c>
    </row>
    <row r="24" spans="1:15" ht="20.25" customHeight="1" x14ac:dyDescent="0.2">
      <c r="A24" s="56"/>
      <c r="B24" s="57" t="s">
        <v>83</v>
      </c>
      <c r="C24" s="46" t="s">
        <v>107</v>
      </c>
      <c r="D24" s="57"/>
      <c r="E24" s="66">
        <v>179941</v>
      </c>
      <c r="F24" s="66"/>
      <c r="G24" s="66">
        <v>179952</v>
      </c>
      <c r="H24" s="66"/>
      <c r="I24" s="92">
        <v>0.86</v>
      </c>
      <c r="J24" s="68"/>
      <c r="K24" s="66">
        <v>0</v>
      </c>
      <c r="L24" s="66"/>
      <c r="M24" s="66">
        <v>0</v>
      </c>
      <c r="N24" s="66"/>
      <c r="O24" s="66">
        <v>0</v>
      </c>
    </row>
    <row r="25" spans="1:15" ht="20.25" customHeight="1" x14ac:dyDescent="0.2">
      <c r="A25" s="56"/>
      <c r="B25" s="57" t="s">
        <v>102</v>
      </c>
      <c r="C25" s="46" t="s">
        <v>108</v>
      </c>
      <c r="D25" s="54"/>
      <c r="E25" s="66">
        <v>59956</v>
      </c>
      <c r="F25" s="66"/>
      <c r="G25" s="66">
        <v>59956</v>
      </c>
      <c r="H25" s="66"/>
      <c r="I25" s="92">
        <v>0.28000000000000003</v>
      </c>
      <c r="J25" s="55"/>
      <c r="K25" s="66">
        <v>0</v>
      </c>
      <c r="L25" s="66">
        <v>0</v>
      </c>
      <c r="M25" s="66">
        <v>0</v>
      </c>
      <c r="N25" s="66">
        <v>0</v>
      </c>
      <c r="O25" s="66">
        <v>0</v>
      </c>
    </row>
    <row r="26" spans="1:15" ht="20.25" customHeight="1" x14ac:dyDescent="0.2">
      <c r="A26" s="39" t="s">
        <v>105</v>
      </c>
      <c r="B26" s="57"/>
      <c r="C26" s="46"/>
      <c r="D26" s="54"/>
      <c r="E26" s="69"/>
      <c r="F26" s="69"/>
      <c r="G26" s="69"/>
      <c r="H26" s="69"/>
      <c r="I26" s="93"/>
      <c r="J26" s="55"/>
      <c r="K26" s="69"/>
      <c r="L26" s="69"/>
      <c r="M26" s="69"/>
      <c r="N26" s="69"/>
      <c r="O26" s="69"/>
    </row>
    <row r="27" spans="1:15" ht="20.25" customHeight="1" x14ac:dyDescent="0.2">
      <c r="A27" s="56"/>
      <c r="B27" s="57" t="s">
        <v>115</v>
      </c>
      <c r="C27" s="128" t="s">
        <v>106</v>
      </c>
      <c r="D27" s="54"/>
      <c r="E27" s="66">
        <v>199750</v>
      </c>
      <c r="F27" s="66"/>
      <c r="G27" s="66">
        <v>199732</v>
      </c>
      <c r="H27" s="66"/>
      <c r="I27" s="94">
        <v>0.95</v>
      </c>
      <c r="J27" s="55"/>
      <c r="K27" s="66">
        <v>0</v>
      </c>
      <c r="L27" s="66"/>
      <c r="M27" s="66">
        <v>0</v>
      </c>
      <c r="N27" s="66"/>
      <c r="O27" s="66">
        <v>0</v>
      </c>
    </row>
    <row r="28" spans="1:15" ht="20.25" customHeight="1" x14ac:dyDescent="0.2">
      <c r="A28" s="56" t="s">
        <v>30</v>
      </c>
      <c r="D28" s="42"/>
      <c r="E28" s="70">
        <f>SUM(E19:E27)</f>
        <v>639639</v>
      </c>
      <c r="F28" s="71"/>
      <c r="G28" s="70">
        <f>SUM(G19:G27)</f>
        <v>639632</v>
      </c>
      <c r="H28" s="44"/>
      <c r="I28" s="94">
        <f>SUM(I19:I27)</f>
        <v>3.05</v>
      </c>
      <c r="J28" s="39"/>
      <c r="K28" s="70">
        <f>SUM(K19:K27)</f>
        <v>515429</v>
      </c>
      <c r="L28" s="71"/>
      <c r="M28" s="70">
        <f>SUM(M19:M27)</f>
        <v>515552</v>
      </c>
      <c r="N28" s="44"/>
      <c r="O28" s="72">
        <f>SUM(O19:O27)</f>
        <v>2.5</v>
      </c>
    </row>
    <row r="29" spans="1:15" ht="20.25" customHeight="1" thickBot="1" x14ac:dyDescent="0.25">
      <c r="A29" s="56" t="s">
        <v>43</v>
      </c>
      <c r="D29" s="42"/>
      <c r="E29" s="73">
        <f>+E15+E28</f>
        <v>18237332</v>
      </c>
      <c r="F29" s="71"/>
      <c r="G29" s="73">
        <f>+G15+G28</f>
        <v>20943842</v>
      </c>
      <c r="H29" s="44"/>
      <c r="I29" s="95">
        <f>+I15+I28</f>
        <v>100</v>
      </c>
      <c r="J29" s="39"/>
      <c r="K29" s="73">
        <f>+K15+K28</f>
        <v>18672280</v>
      </c>
      <c r="L29" s="71"/>
      <c r="M29" s="73">
        <f>+M15+M28</f>
        <v>20598602</v>
      </c>
      <c r="N29" s="44"/>
      <c r="O29" s="74">
        <f>+O15+O28</f>
        <v>100</v>
      </c>
    </row>
    <row r="30" spans="1:15" ht="20.25" customHeight="1" thickTop="1" x14ac:dyDescent="0.2">
      <c r="A30" s="56"/>
      <c r="D30" s="42"/>
      <c r="E30" s="75"/>
      <c r="G30" s="76">
        <f>G29-BS!I10</f>
        <v>0</v>
      </c>
      <c r="H30" s="77"/>
      <c r="I30" s="78"/>
      <c r="J30" s="39"/>
      <c r="K30" s="75"/>
      <c r="M30" s="76"/>
      <c r="N30" s="77"/>
      <c r="O30" s="78"/>
    </row>
    <row r="31" spans="1:15" ht="20.25" customHeight="1" x14ac:dyDescent="0.2">
      <c r="A31" s="79" t="s">
        <v>28</v>
      </c>
      <c r="B31" s="44"/>
      <c r="C31" s="44"/>
      <c r="D31" s="44"/>
    </row>
    <row r="32" spans="1:15" ht="21" customHeight="1" x14ac:dyDescent="0.2">
      <c r="A32" s="1"/>
      <c r="B32" s="1"/>
      <c r="C32" s="1"/>
      <c r="D32" s="1"/>
      <c r="E32" s="1"/>
      <c r="J32" s="1"/>
      <c r="K32" s="1"/>
    </row>
    <row r="33" spans="1:11" ht="21" customHeight="1" x14ac:dyDescent="0.2">
      <c r="A33" s="1"/>
      <c r="B33" s="1"/>
      <c r="C33" s="1"/>
      <c r="D33" s="1"/>
      <c r="E33" s="1"/>
      <c r="J33" s="1"/>
      <c r="K33" s="1"/>
    </row>
    <row r="34" spans="1:11" ht="21" customHeight="1" x14ac:dyDescent="0.2">
      <c r="A34" s="1"/>
      <c r="B34" s="1"/>
      <c r="C34" s="1"/>
      <c r="D34" s="1"/>
      <c r="E34" s="1"/>
      <c r="J34" s="1"/>
      <c r="K34" s="1"/>
    </row>
    <row r="35" spans="1:11" ht="21" customHeight="1" x14ac:dyDescent="0.2">
      <c r="A35" s="1"/>
      <c r="B35" s="1"/>
      <c r="C35" s="1"/>
      <c r="D35" s="1"/>
      <c r="E35" s="1"/>
      <c r="J35" s="1"/>
      <c r="K35" s="1"/>
    </row>
    <row r="36" spans="1:11" ht="21" customHeight="1" x14ac:dyDescent="0.2">
      <c r="A36" s="1"/>
      <c r="B36" s="1"/>
      <c r="C36" s="1"/>
      <c r="D36" s="1"/>
      <c r="E36" s="1"/>
      <c r="J36" s="1"/>
      <c r="K36" s="1"/>
    </row>
    <row r="37" spans="1:11" ht="21" customHeight="1" x14ac:dyDescent="0.2">
      <c r="A37" s="1"/>
      <c r="B37" s="1"/>
      <c r="C37" s="1"/>
      <c r="D37" s="1"/>
      <c r="E37" s="1"/>
      <c r="J37" s="1"/>
      <c r="K37" s="1"/>
    </row>
  </sheetData>
  <mergeCells count="7">
    <mergeCell ref="A8:C8"/>
    <mergeCell ref="A1:J1"/>
    <mergeCell ref="A2:J2"/>
    <mergeCell ref="A3:J3"/>
    <mergeCell ref="K5:O5"/>
    <mergeCell ref="E5:I5"/>
    <mergeCell ref="E6:I6"/>
  </mergeCells>
  <printOptions horizontalCentered="1"/>
  <pageMargins left="0.51" right="0.39370078740157499" top="0.75" bottom="0.39370078740157499" header="0.31496062992126" footer="0.31496062992126"/>
  <pageSetup paperSize="9" scale="8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1622E0-5CA5-4702-95D6-5ED8B2185DC9}">
  <dimension ref="A1:Q28"/>
  <sheetViews>
    <sheetView showGridLines="0" view="pageBreakPreview" topLeftCell="A10" zoomScaleNormal="100" zoomScaleSheetLayoutView="100" workbookViewId="0">
      <selection activeCell="J20" sqref="J20"/>
    </sheetView>
  </sheetViews>
  <sheetFormatPr defaultRowHeight="24" customHeight="1" x14ac:dyDescent="0.2"/>
  <cols>
    <col min="1" max="1" width="14.28515625" style="96" customWidth="1"/>
    <col min="2" max="2" width="9.140625" style="96"/>
    <col min="3" max="3" width="12.5703125" style="96" customWidth="1"/>
    <col min="4" max="4" width="8.28515625" style="96" customWidth="1"/>
    <col min="5" max="5" width="2.5703125" style="96" customWidth="1"/>
    <col min="6" max="6" width="5.42578125" style="96" customWidth="1"/>
    <col min="7" max="7" width="2.7109375" style="96" customWidth="1"/>
    <col min="8" max="8" width="9.85546875" style="97" customWidth="1"/>
    <col min="9" max="9" width="1.42578125" style="96" customWidth="1"/>
    <col min="10" max="10" width="16.42578125" style="104" customWidth="1"/>
    <col min="11" max="11" width="0.85546875" style="99" customWidth="1"/>
    <col min="12" max="12" width="16.42578125" style="98" customWidth="1"/>
    <col min="13" max="13" width="0.85546875" style="96" customWidth="1"/>
    <col min="14" max="14" width="10" style="96" bestFit="1" customWidth="1"/>
    <col min="15" max="15" width="13.7109375" style="96" bestFit="1" customWidth="1"/>
    <col min="16" max="16" width="11.5703125" style="96" bestFit="1" customWidth="1"/>
    <col min="17" max="16384" width="9.140625" style="96"/>
  </cols>
  <sheetData>
    <row r="1" spans="1:17" s="98" customFormat="1" ht="24" customHeight="1" x14ac:dyDescent="0.2">
      <c r="A1" s="96"/>
      <c r="B1" s="96"/>
      <c r="C1" s="96"/>
      <c r="D1" s="96"/>
      <c r="E1" s="96"/>
      <c r="F1" s="96"/>
      <c r="G1" s="96"/>
      <c r="H1" s="97"/>
      <c r="I1" s="96"/>
      <c r="K1" s="99"/>
      <c r="L1" s="100" t="s">
        <v>21</v>
      </c>
      <c r="M1" s="96"/>
      <c r="N1" s="96"/>
      <c r="O1" s="96"/>
    </row>
    <row r="2" spans="1:17" s="98" customFormat="1" ht="24" customHeight="1" x14ac:dyDescent="0.2">
      <c r="A2" s="136" t="s">
        <v>51</v>
      </c>
      <c r="B2" s="136"/>
      <c r="C2" s="136"/>
      <c r="D2" s="136"/>
      <c r="E2" s="136"/>
      <c r="F2" s="136"/>
      <c r="G2" s="136"/>
      <c r="H2" s="136"/>
      <c r="I2" s="136"/>
      <c r="J2" s="136"/>
      <c r="K2" s="99"/>
      <c r="M2" s="96"/>
      <c r="N2" s="96"/>
      <c r="O2" s="96"/>
    </row>
    <row r="3" spans="1:17" s="98" customFormat="1" ht="24" customHeight="1" x14ac:dyDescent="0.2">
      <c r="A3" s="136" t="s">
        <v>96</v>
      </c>
      <c r="B3" s="136"/>
      <c r="C3" s="136"/>
      <c r="D3" s="136"/>
      <c r="E3" s="136"/>
      <c r="F3" s="136"/>
      <c r="G3" s="136"/>
      <c r="H3" s="136"/>
      <c r="I3" s="136"/>
      <c r="J3" s="136"/>
      <c r="K3" s="99"/>
      <c r="M3" s="96"/>
      <c r="N3" s="96"/>
      <c r="O3" s="96"/>
    </row>
    <row r="4" spans="1:17" s="98" customFormat="1" ht="24" customHeight="1" x14ac:dyDescent="0.2">
      <c r="A4" s="101" t="s">
        <v>94</v>
      </c>
      <c r="B4" s="102"/>
      <c r="C4" s="102"/>
      <c r="D4" s="102"/>
      <c r="E4" s="102"/>
      <c r="F4" s="102"/>
      <c r="G4" s="102"/>
      <c r="H4" s="103"/>
      <c r="I4" s="102"/>
      <c r="K4" s="99"/>
      <c r="M4" s="96"/>
      <c r="N4" s="96"/>
      <c r="O4" s="96"/>
    </row>
    <row r="5" spans="1:17" s="98" customFormat="1" ht="24" customHeight="1" x14ac:dyDescent="0.2">
      <c r="A5" s="101"/>
      <c r="B5" s="102"/>
      <c r="C5" s="102"/>
      <c r="D5" s="102"/>
      <c r="E5" s="102"/>
      <c r="F5" s="102"/>
      <c r="G5" s="102"/>
      <c r="H5" s="103"/>
      <c r="I5" s="102"/>
      <c r="K5" s="99"/>
      <c r="L5" s="100" t="s">
        <v>22</v>
      </c>
      <c r="M5" s="96"/>
      <c r="N5" s="96"/>
      <c r="O5" s="96"/>
    </row>
    <row r="6" spans="1:17" s="98" customFormat="1" ht="24" customHeight="1" x14ac:dyDescent="0.2">
      <c r="A6" s="104"/>
      <c r="B6" s="104"/>
      <c r="C6" s="104"/>
      <c r="D6" s="104"/>
      <c r="E6" s="102"/>
      <c r="F6" s="102"/>
      <c r="G6" s="104"/>
      <c r="H6" s="127" t="s">
        <v>0</v>
      </c>
      <c r="I6" s="106"/>
      <c r="J6" s="107">
        <v>2563</v>
      </c>
      <c r="K6" s="108"/>
      <c r="L6" s="107">
        <v>2562</v>
      </c>
      <c r="M6" s="96"/>
      <c r="N6" s="96"/>
      <c r="O6" s="96"/>
      <c r="Q6" s="96"/>
    </row>
    <row r="7" spans="1:17" s="98" customFormat="1" ht="24" customHeight="1" x14ac:dyDescent="0.2">
      <c r="A7" s="109" t="s">
        <v>8</v>
      </c>
      <c r="B7" s="104"/>
      <c r="C7" s="104"/>
      <c r="D7" s="104"/>
      <c r="E7" s="104"/>
      <c r="F7" s="104"/>
      <c r="G7" s="104"/>
      <c r="H7" s="103"/>
      <c r="I7" s="102"/>
      <c r="J7" s="102"/>
      <c r="K7" s="99"/>
      <c r="L7" s="102"/>
      <c r="M7" s="96"/>
      <c r="N7" s="96"/>
      <c r="O7" s="96"/>
    </row>
    <row r="8" spans="1:17" s="98" customFormat="1" ht="24" customHeight="1" x14ac:dyDescent="0.2">
      <c r="A8" s="110" t="s">
        <v>44</v>
      </c>
      <c r="B8" s="104"/>
      <c r="C8" s="104"/>
      <c r="D8" s="104"/>
      <c r="E8" s="104"/>
      <c r="F8" s="104"/>
      <c r="G8" s="104"/>
      <c r="H8" s="103">
        <v>11</v>
      </c>
      <c r="I8" s="111"/>
      <c r="J8" s="112">
        <v>288927</v>
      </c>
      <c r="K8" s="111"/>
      <c r="L8" s="112">
        <v>273884</v>
      </c>
      <c r="M8" s="96"/>
      <c r="N8" s="96"/>
      <c r="O8" s="80"/>
      <c r="P8" s="80"/>
    </row>
    <row r="9" spans="1:17" s="98" customFormat="1" ht="24" customHeight="1" x14ac:dyDescent="0.2">
      <c r="A9" s="109" t="s">
        <v>31</v>
      </c>
      <c r="B9" s="104"/>
      <c r="C9" s="104"/>
      <c r="D9" s="104"/>
      <c r="E9" s="104"/>
      <c r="F9" s="104"/>
      <c r="G9" s="104"/>
      <c r="H9" s="103"/>
      <c r="I9" s="111"/>
      <c r="J9" s="81">
        <f>SUM(J8)</f>
        <v>288927</v>
      </c>
      <c r="K9" s="111"/>
      <c r="L9" s="81">
        <f>SUM(L8)</f>
        <v>273884</v>
      </c>
      <c r="M9" s="96"/>
      <c r="N9" s="96"/>
      <c r="O9" s="80"/>
      <c r="P9" s="80"/>
    </row>
    <row r="10" spans="1:17" s="98" customFormat="1" ht="24" customHeight="1" x14ac:dyDescent="0.2">
      <c r="A10" s="109" t="s">
        <v>9</v>
      </c>
      <c r="B10" s="104"/>
      <c r="C10" s="104"/>
      <c r="D10" s="104"/>
      <c r="E10" s="104"/>
      <c r="F10" s="104"/>
      <c r="G10" s="104"/>
      <c r="H10" s="103"/>
      <c r="I10" s="111"/>
      <c r="J10" s="113"/>
      <c r="K10" s="111"/>
      <c r="L10" s="113"/>
      <c r="M10" s="96"/>
      <c r="N10" s="96"/>
      <c r="O10" s="80"/>
      <c r="P10" s="80"/>
    </row>
    <row r="11" spans="1:17" s="98" customFormat="1" ht="24" customHeight="1" x14ac:dyDescent="0.2">
      <c r="A11" s="114" t="s">
        <v>45</v>
      </c>
      <c r="B11" s="104"/>
      <c r="C11" s="104"/>
      <c r="D11" s="104"/>
      <c r="E11" s="104"/>
      <c r="F11" s="104"/>
      <c r="G11" s="104"/>
      <c r="H11" s="103" t="s">
        <v>97</v>
      </c>
      <c r="I11" s="111"/>
      <c r="J11" s="111">
        <v>2466</v>
      </c>
      <c r="K11" s="111"/>
      <c r="L11" s="111">
        <v>2466</v>
      </c>
      <c r="M11" s="96"/>
      <c r="O11" s="80"/>
      <c r="P11" s="80"/>
    </row>
    <row r="12" spans="1:17" s="98" customFormat="1" ht="24" customHeight="1" x14ac:dyDescent="0.2">
      <c r="A12" s="115" t="s">
        <v>23</v>
      </c>
      <c r="B12" s="104"/>
      <c r="C12" s="104"/>
      <c r="D12" s="104"/>
      <c r="E12" s="104"/>
      <c r="F12" s="104"/>
      <c r="G12" s="104"/>
      <c r="H12" s="103" t="s">
        <v>97</v>
      </c>
      <c r="I12" s="111"/>
      <c r="J12" s="82">
        <v>846</v>
      </c>
      <c r="K12" s="111"/>
      <c r="L12" s="82">
        <v>838</v>
      </c>
      <c r="M12" s="96"/>
      <c r="O12" s="80"/>
      <c r="P12" s="80"/>
    </row>
    <row r="13" spans="1:17" s="98" customFormat="1" ht="24" customHeight="1" x14ac:dyDescent="0.2">
      <c r="A13" s="115" t="s">
        <v>24</v>
      </c>
      <c r="B13" s="104"/>
      <c r="C13" s="104"/>
      <c r="D13" s="104"/>
      <c r="E13" s="104"/>
      <c r="F13" s="104"/>
      <c r="G13" s="104"/>
      <c r="H13" s="103">
        <v>12</v>
      </c>
      <c r="I13" s="111"/>
      <c r="J13" s="111">
        <v>1020</v>
      </c>
      <c r="K13" s="111"/>
      <c r="L13" s="111">
        <v>1258</v>
      </c>
      <c r="M13" s="96"/>
      <c r="O13" s="80"/>
      <c r="P13" s="80"/>
    </row>
    <row r="14" spans="1:17" s="98" customFormat="1" ht="24" customHeight="1" x14ac:dyDescent="0.2">
      <c r="A14" s="115" t="s">
        <v>25</v>
      </c>
      <c r="B14" s="104"/>
      <c r="C14" s="104"/>
      <c r="D14" s="104"/>
      <c r="E14" s="104"/>
      <c r="F14" s="104"/>
      <c r="G14" s="104"/>
      <c r="H14" s="103"/>
      <c r="I14" s="111"/>
      <c r="J14" s="111">
        <v>686</v>
      </c>
      <c r="K14" s="111"/>
      <c r="L14" s="111">
        <v>674</v>
      </c>
      <c r="M14" s="96"/>
      <c r="O14" s="80"/>
      <c r="P14" s="80"/>
    </row>
    <row r="15" spans="1:17" s="98" customFormat="1" ht="24" customHeight="1" x14ac:dyDescent="0.2">
      <c r="A15" s="114" t="s">
        <v>26</v>
      </c>
      <c r="B15" s="104"/>
      <c r="C15" s="104"/>
      <c r="D15" s="104"/>
      <c r="E15" s="104"/>
      <c r="F15" s="104"/>
      <c r="G15" s="104"/>
      <c r="H15" s="103"/>
      <c r="I15" s="111"/>
      <c r="J15" s="112">
        <v>1874</v>
      </c>
      <c r="K15" s="111"/>
      <c r="L15" s="112">
        <v>2050</v>
      </c>
      <c r="M15" s="96"/>
      <c r="O15" s="80"/>
      <c r="P15" s="80"/>
    </row>
    <row r="16" spans="1:17" s="98" customFormat="1" ht="24" customHeight="1" x14ac:dyDescent="0.2">
      <c r="A16" s="109" t="s">
        <v>10</v>
      </c>
      <c r="B16" s="104"/>
      <c r="C16" s="104"/>
      <c r="D16" s="104"/>
      <c r="E16" s="104"/>
      <c r="F16" s="104"/>
      <c r="G16" s="104"/>
      <c r="H16" s="103"/>
      <c r="I16" s="111"/>
      <c r="J16" s="113">
        <f>SUM(J11:J15)</f>
        <v>6892</v>
      </c>
      <c r="K16" s="111"/>
      <c r="L16" s="113">
        <f>SUM(L11:L15)</f>
        <v>7286</v>
      </c>
      <c r="M16" s="96"/>
      <c r="N16" s="96"/>
      <c r="O16" s="80"/>
      <c r="P16" s="80"/>
    </row>
    <row r="17" spans="1:16" s="98" customFormat="1" ht="24" customHeight="1" x14ac:dyDescent="0.2">
      <c r="A17" s="101" t="s">
        <v>33</v>
      </c>
      <c r="B17" s="104"/>
      <c r="C17" s="104"/>
      <c r="D17" s="104"/>
      <c r="E17" s="104"/>
      <c r="F17" s="104"/>
      <c r="G17" s="104"/>
      <c r="H17" s="103"/>
      <c r="I17" s="111"/>
      <c r="J17" s="116">
        <f>+J9-J16</f>
        <v>282035</v>
      </c>
      <c r="K17" s="111"/>
      <c r="L17" s="116">
        <f>+L9-L16</f>
        <v>266598</v>
      </c>
      <c r="M17" s="96"/>
      <c r="N17" s="96"/>
      <c r="O17" s="80"/>
      <c r="P17" s="80"/>
    </row>
    <row r="18" spans="1:16" s="98" customFormat="1" ht="24" customHeight="1" x14ac:dyDescent="0.2">
      <c r="A18" s="109" t="s">
        <v>111</v>
      </c>
      <c r="B18" s="104"/>
      <c r="C18" s="104"/>
      <c r="D18" s="104"/>
      <c r="E18" s="104"/>
      <c r="F18" s="104"/>
      <c r="G18" s="104"/>
      <c r="H18" s="103"/>
      <c r="I18" s="111"/>
      <c r="J18" s="113"/>
      <c r="K18" s="111"/>
      <c r="L18" s="113"/>
      <c r="M18" s="96"/>
      <c r="N18" s="96"/>
      <c r="O18" s="80"/>
      <c r="P18" s="80"/>
    </row>
    <row r="19" spans="1:16" s="98" customFormat="1" ht="24" customHeight="1" x14ac:dyDescent="0.2">
      <c r="A19" s="114" t="s">
        <v>112</v>
      </c>
      <c r="B19" s="104"/>
      <c r="C19" s="104"/>
      <c r="D19" s="104"/>
      <c r="E19" s="104"/>
      <c r="F19" s="104"/>
      <c r="G19" s="104"/>
      <c r="H19" s="103"/>
      <c r="I19" s="111"/>
      <c r="J19" s="83">
        <v>-172736</v>
      </c>
      <c r="K19" s="111"/>
      <c r="L19" s="83">
        <v>42499</v>
      </c>
      <c r="M19" s="96"/>
      <c r="N19" s="96"/>
      <c r="O19" s="80"/>
      <c r="P19" s="80"/>
    </row>
    <row r="20" spans="1:16" s="98" customFormat="1" ht="24" customHeight="1" x14ac:dyDescent="0.2">
      <c r="A20" s="109" t="s">
        <v>113</v>
      </c>
      <c r="B20" s="104"/>
      <c r="C20" s="104"/>
      <c r="D20" s="104"/>
      <c r="E20" s="104"/>
      <c r="F20" s="104"/>
      <c r="G20" s="104"/>
      <c r="H20" s="103"/>
      <c r="I20" s="111"/>
      <c r="J20" s="117">
        <f>SUM(J19)</f>
        <v>-172736</v>
      </c>
      <c r="K20" s="111"/>
      <c r="L20" s="117">
        <f>SUM(L19)</f>
        <v>42499</v>
      </c>
      <c r="M20" s="96"/>
      <c r="N20" s="96"/>
      <c r="O20" s="80"/>
    </row>
    <row r="21" spans="1:16" s="98" customFormat="1" ht="24" customHeight="1" thickBot="1" x14ac:dyDescent="0.25">
      <c r="A21" s="101" t="s">
        <v>84</v>
      </c>
      <c r="B21" s="104"/>
      <c r="C21" s="104"/>
      <c r="D21" s="104"/>
      <c r="E21" s="104"/>
      <c r="F21" s="104"/>
      <c r="G21" s="104"/>
      <c r="H21" s="103"/>
      <c r="I21" s="111"/>
      <c r="J21" s="118">
        <f>+J17+J20</f>
        <v>109299</v>
      </c>
      <c r="K21" s="111"/>
      <c r="L21" s="118">
        <f>+L17+L20</f>
        <v>309097</v>
      </c>
      <c r="M21" s="96"/>
      <c r="N21" s="96"/>
      <c r="O21" s="96"/>
    </row>
    <row r="22" spans="1:16" s="98" customFormat="1" ht="24" customHeight="1" thickTop="1" x14ac:dyDescent="0.2">
      <c r="A22" s="115"/>
      <c r="B22" s="104"/>
      <c r="C22" s="104"/>
      <c r="D22" s="104"/>
      <c r="E22" s="104"/>
      <c r="F22" s="104"/>
      <c r="G22" s="104"/>
      <c r="H22" s="97"/>
      <c r="I22" s="96"/>
      <c r="J22" s="104"/>
      <c r="K22" s="99"/>
      <c r="M22" s="96"/>
      <c r="N22" s="96"/>
      <c r="O22" s="96"/>
    </row>
    <row r="23" spans="1:16" s="98" customFormat="1" ht="24" customHeight="1" x14ac:dyDescent="0.2">
      <c r="A23" s="104" t="s">
        <v>28</v>
      </c>
      <c r="B23" s="104"/>
      <c r="C23" s="104"/>
      <c r="D23" s="104"/>
      <c r="E23" s="104"/>
      <c r="F23" s="104"/>
      <c r="G23" s="104"/>
      <c r="H23" s="103"/>
      <c r="I23" s="104"/>
      <c r="J23" s="104"/>
      <c r="K23" s="99"/>
      <c r="M23" s="96"/>
      <c r="N23" s="96"/>
      <c r="O23" s="96"/>
    </row>
    <row r="24" spans="1:16" s="104" customFormat="1" ht="24" customHeight="1" x14ac:dyDescent="0.2">
      <c r="K24" s="99"/>
      <c r="L24" s="98"/>
      <c r="M24" s="96"/>
      <c r="N24" s="96"/>
      <c r="O24" s="96"/>
    </row>
    <row r="25" spans="1:16" s="104" customFormat="1" ht="24" customHeight="1" x14ac:dyDescent="0.2">
      <c r="K25" s="99"/>
      <c r="L25" s="98"/>
      <c r="M25" s="96"/>
      <c r="N25" s="96"/>
      <c r="O25" s="96"/>
    </row>
    <row r="26" spans="1:16" s="104" customFormat="1" ht="24" customHeight="1" x14ac:dyDescent="0.2">
      <c r="K26" s="99"/>
      <c r="L26" s="98"/>
      <c r="M26" s="96"/>
      <c r="N26" s="96"/>
      <c r="O26" s="96"/>
    </row>
    <row r="27" spans="1:16" ht="24" customHeight="1" x14ac:dyDescent="0.2">
      <c r="A27" s="104"/>
      <c r="B27" s="104"/>
      <c r="C27" s="104"/>
      <c r="D27" s="104"/>
      <c r="E27" s="104"/>
      <c r="F27" s="104"/>
      <c r="G27" s="104"/>
      <c r="H27" s="104"/>
      <c r="I27" s="104"/>
    </row>
    <row r="28" spans="1:16" ht="24" customHeight="1" x14ac:dyDescent="0.2">
      <c r="A28" s="104"/>
      <c r="B28" s="104"/>
      <c r="C28" s="104"/>
      <c r="D28" s="104"/>
      <c r="E28" s="104"/>
      <c r="F28" s="104"/>
      <c r="G28" s="104"/>
      <c r="H28" s="104"/>
      <c r="I28" s="104"/>
    </row>
  </sheetData>
  <mergeCells count="2">
    <mergeCell ref="A2:J2"/>
    <mergeCell ref="A3:J3"/>
  </mergeCells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1CFD19-12F1-45AA-9E28-4BB5F4029A37}">
  <dimension ref="A1:Q72"/>
  <sheetViews>
    <sheetView showGridLines="0" tabSelected="1" view="pageBreakPreview" topLeftCell="A49" zoomScaleNormal="100" zoomScaleSheetLayoutView="100" workbookViewId="0">
      <selection activeCell="F55" sqref="F55"/>
    </sheetView>
  </sheetViews>
  <sheetFormatPr defaultRowHeight="24" customHeight="1" x14ac:dyDescent="0.2"/>
  <cols>
    <col min="1" max="1" width="14.28515625" style="96" customWidth="1"/>
    <col min="2" max="2" width="9.140625" style="96"/>
    <col min="3" max="3" width="10.5703125" style="96" customWidth="1"/>
    <col min="4" max="4" width="10.28515625" style="96" customWidth="1"/>
    <col min="5" max="5" width="2.5703125" style="96" customWidth="1"/>
    <col min="6" max="6" width="5.42578125" style="96" customWidth="1"/>
    <col min="7" max="7" width="2.7109375" style="96" customWidth="1"/>
    <col min="8" max="8" width="9.85546875" style="97" customWidth="1"/>
    <col min="9" max="9" width="1.42578125" style="96" customWidth="1"/>
    <col min="10" max="10" width="16.42578125" style="104" customWidth="1"/>
    <col min="11" max="11" width="0.85546875" style="99" customWidth="1"/>
    <col min="12" max="12" width="16.42578125" style="98" customWidth="1"/>
    <col min="13" max="13" width="0.85546875" style="96" customWidth="1"/>
    <col min="14" max="14" width="9.140625" style="96"/>
    <col min="15" max="15" width="13.7109375" style="96" bestFit="1" customWidth="1"/>
    <col min="16" max="16384" width="9.140625" style="96"/>
  </cols>
  <sheetData>
    <row r="1" spans="1:17" s="98" customFormat="1" ht="24" customHeight="1" x14ac:dyDescent="0.2">
      <c r="A1" s="96"/>
      <c r="B1" s="96"/>
      <c r="C1" s="96"/>
      <c r="D1" s="96"/>
      <c r="E1" s="96"/>
      <c r="F1" s="96"/>
      <c r="G1" s="96"/>
      <c r="H1" s="97"/>
      <c r="I1" s="96"/>
      <c r="K1" s="99"/>
      <c r="L1" s="100" t="s">
        <v>21</v>
      </c>
      <c r="M1" s="96"/>
      <c r="N1" s="96"/>
      <c r="O1" s="96"/>
    </row>
    <row r="2" spans="1:17" s="98" customFormat="1" ht="24" customHeight="1" x14ac:dyDescent="0.2">
      <c r="A2" s="136" t="s">
        <v>51</v>
      </c>
      <c r="B2" s="136"/>
      <c r="C2" s="136"/>
      <c r="D2" s="136"/>
      <c r="E2" s="136"/>
      <c r="F2" s="136"/>
      <c r="G2" s="136"/>
      <c r="H2" s="136"/>
      <c r="I2" s="136"/>
      <c r="J2" s="136"/>
      <c r="K2" s="99"/>
      <c r="M2" s="96"/>
      <c r="N2" s="96"/>
      <c r="O2" s="96"/>
    </row>
    <row r="3" spans="1:17" s="98" customFormat="1" ht="24" customHeight="1" x14ac:dyDescent="0.2">
      <c r="A3" s="136" t="s">
        <v>96</v>
      </c>
      <c r="B3" s="136"/>
      <c r="C3" s="136"/>
      <c r="D3" s="136"/>
      <c r="E3" s="136"/>
      <c r="F3" s="136"/>
      <c r="G3" s="136"/>
      <c r="H3" s="136"/>
      <c r="I3" s="136"/>
      <c r="J3" s="136"/>
      <c r="K3" s="99"/>
      <c r="M3" s="96"/>
      <c r="N3" s="96"/>
      <c r="O3" s="96"/>
    </row>
    <row r="4" spans="1:17" s="98" customFormat="1" ht="24" customHeight="1" x14ac:dyDescent="0.2">
      <c r="A4" s="101" t="s">
        <v>95</v>
      </c>
      <c r="B4" s="102"/>
      <c r="C4" s="102"/>
      <c r="D4" s="102"/>
      <c r="E4" s="102"/>
      <c r="F4" s="102"/>
      <c r="G4" s="102"/>
      <c r="H4" s="103"/>
      <c r="I4" s="102"/>
      <c r="K4" s="99"/>
      <c r="M4" s="96"/>
      <c r="N4" s="96"/>
      <c r="O4" s="96"/>
    </row>
    <row r="5" spans="1:17" s="98" customFormat="1" ht="24" customHeight="1" x14ac:dyDescent="0.2">
      <c r="A5" s="101"/>
      <c r="B5" s="102"/>
      <c r="C5" s="102"/>
      <c r="D5" s="102"/>
      <c r="E5" s="102"/>
      <c r="F5" s="102"/>
      <c r="G5" s="102"/>
      <c r="H5" s="103"/>
      <c r="I5" s="102"/>
      <c r="K5" s="99"/>
      <c r="L5" s="100" t="s">
        <v>22</v>
      </c>
      <c r="M5" s="96"/>
      <c r="N5" s="96"/>
      <c r="O5" s="96"/>
    </row>
    <row r="6" spans="1:17" s="98" customFormat="1" ht="24" customHeight="1" x14ac:dyDescent="0.2">
      <c r="A6" s="104"/>
      <c r="B6" s="104"/>
      <c r="C6" s="104"/>
      <c r="D6" s="104"/>
      <c r="E6" s="102"/>
      <c r="F6" s="102"/>
      <c r="G6" s="104"/>
      <c r="H6" s="127" t="s">
        <v>0</v>
      </c>
      <c r="I6" s="106"/>
      <c r="J6" s="119">
        <v>2563</v>
      </c>
      <c r="K6" s="108"/>
      <c r="L6" s="119">
        <v>2562</v>
      </c>
      <c r="M6" s="96"/>
      <c r="N6" s="96"/>
      <c r="O6" s="96"/>
      <c r="Q6" s="96"/>
    </row>
    <row r="7" spans="1:17" s="98" customFormat="1" ht="24" customHeight="1" x14ac:dyDescent="0.2">
      <c r="A7" s="109" t="s">
        <v>8</v>
      </c>
      <c r="B7" s="104"/>
      <c r="C7" s="104"/>
      <c r="D7" s="104"/>
      <c r="E7" s="104"/>
      <c r="F7" s="104"/>
      <c r="G7" s="104"/>
      <c r="H7" s="103"/>
      <c r="I7" s="102"/>
      <c r="J7" s="102"/>
      <c r="K7" s="99"/>
      <c r="L7" s="102"/>
      <c r="M7" s="96"/>
      <c r="N7" s="96"/>
      <c r="O7" s="96"/>
    </row>
    <row r="8" spans="1:17" s="98" customFormat="1" ht="24" customHeight="1" x14ac:dyDescent="0.2">
      <c r="A8" s="110" t="s">
        <v>44</v>
      </c>
      <c r="B8" s="104"/>
      <c r="C8" s="104"/>
      <c r="D8" s="104"/>
      <c r="E8" s="104"/>
      <c r="F8" s="104"/>
      <c r="G8" s="104"/>
      <c r="H8" s="103">
        <v>11</v>
      </c>
      <c r="I8" s="111"/>
      <c r="J8" s="112">
        <v>907419</v>
      </c>
      <c r="K8" s="111"/>
      <c r="L8" s="112">
        <v>825464</v>
      </c>
      <c r="M8" s="96"/>
      <c r="N8" s="96"/>
      <c r="O8" s="96"/>
    </row>
    <row r="9" spans="1:17" s="98" customFormat="1" ht="24" customHeight="1" x14ac:dyDescent="0.2">
      <c r="A9" s="109" t="s">
        <v>31</v>
      </c>
      <c r="B9" s="104"/>
      <c r="C9" s="104"/>
      <c r="D9" s="104"/>
      <c r="E9" s="104"/>
      <c r="F9" s="104"/>
      <c r="G9" s="104"/>
      <c r="H9" s="103"/>
      <c r="I9" s="111"/>
      <c r="J9" s="81">
        <f>SUM(J8)</f>
        <v>907419</v>
      </c>
      <c r="K9" s="111"/>
      <c r="L9" s="81">
        <f>SUM(L8)</f>
        <v>825464</v>
      </c>
      <c r="M9" s="96"/>
      <c r="N9" s="96"/>
      <c r="O9" s="96"/>
    </row>
    <row r="10" spans="1:17" s="98" customFormat="1" ht="24" customHeight="1" x14ac:dyDescent="0.2">
      <c r="A10" s="109" t="s">
        <v>9</v>
      </c>
      <c r="B10" s="104"/>
      <c r="C10" s="104"/>
      <c r="D10" s="104"/>
      <c r="E10" s="104"/>
      <c r="F10" s="104"/>
      <c r="G10" s="104"/>
      <c r="H10" s="103"/>
      <c r="I10" s="111"/>
      <c r="J10" s="113"/>
      <c r="K10" s="111"/>
      <c r="L10" s="113"/>
      <c r="M10" s="96"/>
      <c r="N10" s="96"/>
      <c r="O10" s="96"/>
    </row>
    <row r="11" spans="1:17" s="98" customFormat="1" ht="24" customHeight="1" x14ac:dyDescent="0.2">
      <c r="A11" s="114" t="s">
        <v>45</v>
      </c>
      <c r="B11" s="104"/>
      <c r="C11" s="104"/>
      <c r="D11" s="104"/>
      <c r="E11" s="104"/>
      <c r="F11" s="104"/>
      <c r="G11" s="104"/>
      <c r="H11" s="103" t="s">
        <v>97</v>
      </c>
      <c r="I11" s="111"/>
      <c r="J11" s="111">
        <v>7342</v>
      </c>
      <c r="K11" s="111"/>
      <c r="L11" s="111">
        <v>7327</v>
      </c>
      <c r="M11" s="96"/>
      <c r="N11" s="96"/>
      <c r="O11" s="96"/>
    </row>
    <row r="12" spans="1:17" s="98" customFormat="1" ht="24" customHeight="1" x14ac:dyDescent="0.2">
      <c r="A12" s="115" t="s">
        <v>23</v>
      </c>
      <c r="B12" s="104"/>
      <c r="C12" s="104"/>
      <c r="D12" s="104"/>
      <c r="E12" s="104"/>
      <c r="F12" s="104"/>
      <c r="G12" s="104"/>
      <c r="H12" s="103" t="s">
        <v>97</v>
      </c>
      <c r="I12" s="111"/>
      <c r="J12" s="82">
        <v>2516</v>
      </c>
      <c r="K12" s="111"/>
      <c r="L12" s="82">
        <v>2501</v>
      </c>
      <c r="M12" s="96"/>
      <c r="N12" s="96"/>
      <c r="O12" s="96"/>
    </row>
    <row r="13" spans="1:17" s="98" customFormat="1" ht="24" customHeight="1" x14ac:dyDescent="0.2">
      <c r="A13" s="115" t="s">
        <v>24</v>
      </c>
      <c r="B13" s="104"/>
      <c r="C13" s="104"/>
      <c r="D13" s="104"/>
      <c r="E13" s="104"/>
      <c r="F13" s="104"/>
      <c r="G13" s="104"/>
      <c r="H13" s="103">
        <v>12</v>
      </c>
      <c r="I13" s="111"/>
      <c r="J13" s="111">
        <v>3036</v>
      </c>
      <c r="K13" s="111"/>
      <c r="L13" s="111">
        <v>3731</v>
      </c>
      <c r="M13" s="96"/>
      <c r="N13" s="96"/>
      <c r="O13" s="96"/>
    </row>
    <row r="14" spans="1:17" s="98" customFormat="1" ht="24" customHeight="1" x14ac:dyDescent="0.2">
      <c r="A14" s="115" t="s">
        <v>25</v>
      </c>
      <c r="B14" s="104"/>
      <c r="C14" s="104"/>
      <c r="D14" s="104"/>
      <c r="E14" s="104"/>
      <c r="F14" s="104"/>
      <c r="G14" s="104"/>
      <c r="H14" s="103"/>
      <c r="I14" s="111"/>
      <c r="J14" s="111">
        <v>2134</v>
      </c>
      <c r="K14" s="111"/>
      <c r="L14" s="111">
        <v>1844</v>
      </c>
      <c r="M14" s="96"/>
      <c r="N14" s="96"/>
      <c r="O14" s="96"/>
    </row>
    <row r="15" spans="1:17" s="98" customFormat="1" ht="24" customHeight="1" x14ac:dyDescent="0.2">
      <c r="A15" s="114" t="s">
        <v>26</v>
      </c>
      <c r="B15" s="104"/>
      <c r="C15" s="104"/>
      <c r="D15" s="104"/>
      <c r="E15" s="104"/>
      <c r="F15" s="104"/>
      <c r="G15" s="104"/>
      <c r="H15" s="103"/>
      <c r="I15" s="111"/>
      <c r="J15" s="112">
        <v>5808</v>
      </c>
      <c r="K15" s="111"/>
      <c r="L15" s="112">
        <v>7384</v>
      </c>
      <c r="M15" s="96"/>
      <c r="N15" s="96"/>
      <c r="O15" s="96"/>
    </row>
    <row r="16" spans="1:17" s="98" customFormat="1" ht="24" customHeight="1" x14ac:dyDescent="0.2">
      <c r="A16" s="109" t="s">
        <v>10</v>
      </c>
      <c r="B16" s="104"/>
      <c r="C16" s="104"/>
      <c r="D16" s="104"/>
      <c r="E16" s="104"/>
      <c r="F16" s="104"/>
      <c r="G16" s="104"/>
      <c r="H16" s="103"/>
      <c r="I16" s="111"/>
      <c r="J16" s="113">
        <f>SUM(J11:J15)</f>
        <v>20836</v>
      </c>
      <c r="K16" s="111"/>
      <c r="L16" s="117">
        <f>SUM(L11:L15)</f>
        <v>22787</v>
      </c>
      <c r="M16" s="96"/>
      <c r="N16" s="96"/>
      <c r="O16" s="96"/>
    </row>
    <row r="17" spans="1:15" s="98" customFormat="1" ht="24" customHeight="1" x14ac:dyDescent="0.2">
      <c r="A17" s="101" t="s">
        <v>33</v>
      </c>
      <c r="B17" s="104"/>
      <c r="C17" s="104"/>
      <c r="D17" s="104"/>
      <c r="E17" s="104"/>
      <c r="F17" s="104"/>
      <c r="G17" s="104"/>
      <c r="H17" s="103"/>
      <c r="I17" s="111"/>
      <c r="J17" s="116">
        <f>+J9-J16</f>
        <v>886583</v>
      </c>
      <c r="K17" s="111"/>
      <c r="L17" s="116">
        <f>SUM(L9,-L16)</f>
        <v>802677</v>
      </c>
      <c r="M17" s="96"/>
      <c r="N17" s="96"/>
      <c r="O17" s="96"/>
    </row>
    <row r="18" spans="1:15" s="98" customFormat="1" ht="24" customHeight="1" x14ac:dyDescent="0.2">
      <c r="A18" s="109" t="s">
        <v>85</v>
      </c>
      <c r="B18" s="104"/>
      <c r="C18" s="104"/>
      <c r="D18" s="104"/>
      <c r="E18" s="104"/>
      <c r="F18" s="104"/>
      <c r="G18" s="104"/>
      <c r="H18" s="103"/>
      <c r="I18" s="111"/>
      <c r="J18" s="113"/>
      <c r="K18" s="111"/>
      <c r="L18" s="113"/>
      <c r="M18" s="96"/>
      <c r="N18" s="96"/>
      <c r="O18" s="96"/>
    </row>
    <row r="19" spans="1:15" s="98" customFormat="1" ht="24" customHeight="1" x14ac:dyDescent="0.2">
      <c r="A19" s="114" t="s">
        <v>86</v>
      </c>
      <c r="B19" s="104"/>
      <c r="C19" s="104"/>
      <c r="D19" s="104"/>
      <c r="E19" s="104"/>
      <c r="F19" s="104"/>
      <c r="G19" s="104"/>
      <c r="H19" s="103">
        <v>7</v>
      </c>
      <c r="I19" s="111"/>
      <c r="J19" s="83">
        <v>780187</v>
      </c>
      <c r="K19" s="111"/>
      <c r="L19" s="83">
        <v>84903</v>
      </c>
      <c r="M19" s="96"/>
      <c r="N19" s="96"/>
      <c r="O19" s="96"/>
    </row>
    <row r="20" spans="1:15" s="98" customFormat="1" ht="24" customHeight="1" x14ac:dyDescent="0.2">
      <c r="A20" s="109" t="s">
        <v>87</v>
      </c>
      <c r="B20" s="104"/>
      <c r="C20" s="104"/>
      <c r="D20" s="104"/>
      <c r="E20" s="104"/>
      <c r="F20" s="104"/>
      <c r="G20" s="104"/>
      <c r="H20" s="103"/>
      <c r="I20" s="111"/>
      <c r="J20" s="117">
        <f>SUM(J19)</f>
        <v>780187</v>
      </c>
      <c r="K20" s="111"/>
      <c r="L20" s="117">
        <f>SUM(L19)</f>
        <v>84903</v>
      </c>
      <c r="M20" s="96"/>
      <c r="N20" s="96"/>
      <c r="O20" s="96"/>
    </row>
    <row r="21" spans="1:15" s="98" customFormat="1" ht="24" customHeight="1" thickBot="1" x14ac:dyDescent="0.25">
      <c r="A21" s="101" t="s">
        <v>84</v>
      </c>
      <c r="B21" s="104"/>
      <c r="C21" s="104"/>
      <c r="D21" s="104"/>
      <c r="E21" s="104"/>
      <c r="F21" s="104"/>
      <c r="G21" s="104"/>
      <c r="H21" s="103"/>
      <c r="I21" s="111"/>
      <c r="J21" s="118">
        <f>+J17+J20</f>
        <v>1666770</v>
      </c>
      <c r="K21" s="111"/>
      <c r="L21" s="118">
        <f>+L17+L20</f>
        <v>887580</v>
      </c>
      <c r="M21" s="96"/>
      <c r="N21" s="96"/>
      <c r="O21" s="96"/>
    </row>
    <row r="22" spans="1:15" s="98" customFormat="1" ht="24" customHeight="1" thickTop="1" x14ac:dyDescent="0.2">
      <c r="A22" s="115"/>
      <c r="B22" s="104"/>
      <c r="C22" s="104"/>
      <c r="D22" s="104"/>
      <c r="E22" s="104"/>
      <c r="F22" s="104"/>
      <c r="G22" s="104"/>
      <c r="H22" s="97"/>
      <c r="I22" s="96"/>
      <c r="J22" s="104"/>
      <c r="K22" s="99"/>
      <c r="M22" s="96"/>
      <c r="N22" s="96"/>
      <c r="O22" s="96"/>
    </row>
    <row r="23" spans="1:15" s="98" customFormat="1" ht="24" customHeight="1" x14ac:dyDescent="0.2">
      <c r="A23" s="104" t="s">
        <v>28</v>
      </c>
      <c r="B23" s="104"/>
      <c r="C23" s="104"/>
      <c r="D23" s="104"/>
      <c r="E23" s="104"/>
      <c r="F23" s="104"/>
      <c r="G23" s="104"/>
      <c r="H23" s="103"/>
      <c r="I23" s="104"/>
      <c r="J23" s="104"/>
      <c r="K23" s="99"/>
      <c r="M23" s="96"/>
      <c r="N23" s="96"/>
      <c r="O23" s="96"/>
    </row>
    <row r="24" spans="1:15" s="98" customFormat="1" ht="24" customHeight="1" x14ac:dyDescent="0.2">
      <c r="A24" s="96"/>
      <c r="B24" s="96"/>
      <c r="C24" s="96"/>
      <c r="D24" s="96"/>
      <c r="E24" s="96"/>
      <c r="F24" s="96"/>
      <c r="G24" s="96"/>
      <c r="H24" s="97"/>
      <c r="I24" s="96"/>
      <c r="K24" s="99"/>
      <c r="L24" s="100" t="s">
        <v>21</v>
      </c>
      <c r="M24" s="96"/>
      <c r="N24" s="96"/>
      <c r="O24" s="96"/>
    </row>
    <row r="25" spans="1:15" s="98" customFormat="1" ht="24" customHeight="1" x14ac:dyDescent="0.2">
      <c r="A25" s="136" t="s">
        <v>51</v>
      </c>
      <c r="B25" s="136"/>
      <c r="C25" s="136"/>
      <c r="D25" s="136"/>
      <c r="E25" s="136"/>
      <c r="F25" s="136"/>
      <c r="G25" s="136"/>
      <c r="H25" s="136"/>
      <c r="I25" s="136"/>
      <c r="J25" s="136"/>
      <c r="K25" s="99"/>
      <c r="M25" s="96"/>
      <c r="N25" s="96"/>
      <c r="O25" s="96"/>
    </row>
    <row r="26" spans="1:15" s="98" customFormat="1" ht="24" customHeight="1" x14ac:dyDescent="0.2">
      <c r="A26" s="136" t="s">
        <v>11</v>
      </c>
      <c r="B26" s="136"/>
      <c r="C26" s="136"/>
      <c r="D26" s="136"/>
      <c r="E26" s="136"/>
      <c r="F26" s="136"/>
      <c r="G26" s="136"/>
      <c r="H26" s="136"/>
      <c r="I26" s="136"/>
      <c r="J26" s="136"/>
      <c r="K26" s="99"/>
      <c r="M26" s="96"/>
      <c r="N26" s="96"/>
      <c r="O26" s="96"/>
    </row>
    <row r="27" spans="1:15" s="98" customFormat="1" ht="24" customHeight="1" x14ac:dyDescent="0.2">
      <c r="A27" s="101" t="s">
        <v>95</v>
      </c>
      <c r="B27" s="101"/>
      <c r="C27" s="101"/>
      <c r="D27" s="101"/>
      <c r="E27" s="101"/>
      <c r="F27" s="101"/>
      <c r="G27" s="101"/>
      <c r="H27" s="101"/>
      <c r="I27" s="101"/>
      <c r="J27" s="101"/>
      <c r="K27" s="99"/>
      <c r="M27" s="96"/>
      <c r="N27" s="96"/>
      <c r="O27" s="96"/>
    </row>
    <row r="28" spans="1:15" s="98" customFormat="1" ht="24" customHeight="1" x14ac:dyDescent="0.2">
      <c r="A28" s="102"/>
      <c r="B28" s="102"/>
      <c r="C28" s="102"/>
      <c r="D28" s="102"/>
      <c r="E28" s="102"/>
      <c r="F28" s="102"/>
      <c r="G28" s="102"/>
      <c r="H28" s="103"/>
      <c r="I28" s="102"/>
      <c r="K28" s="99"/>
      <c r="L28" s="100" t="s">
        <v>22</v>
      </c>
      <c r="M28" s="96"/>
      <c r="N28" s="96"/>
      <c r="O28" s="96"/>
    </row>
    <row r="29" spans="1:15" s="98" customFormat="1" ht="24" customHeight="1" x14ac:dyDescent="0.2">
      <c r="A29" s="104"/>
      <c r="B29" s="104"/>
      <c r="C29" s="104"/>
      <c r="D29" s="104"/>
      <c r="E29" s="102"/>
      <c r="F29" s="102"/>
      <c r="G29" s="104"/>
      <c r="H29" s="127" t="s">
        <v>0</v>
      </c>
      <c r="I29" s="106"/>
      <c r="J29" s="119">
        <v>2563</v>
      </c>
      <c r="K29" s="120"/>
      <c r="L29" s="119">
        <v>2562</v>
      </c>
      <c r="M29" s="96"/>
      <c r="N29" s="96"/>
      <c r="O29" s="96"/>
    </row>
    <row r="30" spans="1:15" s="98" customFormat="1" ht="24" customHeight="1" x14ac:dyDescent="0.2">
      <c r="A30" s="109" t="s">
        <v>98</v>
      </c>
      <c r="B30" s="104"/>
      <c r="C30" s="104"/>
      <c r="D30" s="104"/>
      <c r="E30" s="104"/>
      <c r="F30" s="104"/>
      <c r="G30" s="104"/>
      <c r="H30" s="103"/>
      <c r="I30" s="104"/>
      <c r="J30" s="102"/>
      <c r="K30" s="99"/>
      <c r="L30" s="102"/>
      <c r="M30" s="96"/>
      <c r="N30" s="96"/>
      <c r="O30" s="96"/>
    </row>
    <row r="31" spans="1:15" ht="24" customHeight="1" x14ac:dyDescent="0.2">
      <c r="A31" s="104" t="s">
        <v>33</v>
      </c>
      <c r="B31" s="104"/>
      <c r="C31" s="104"/>
      <c r="D31" s="104"/>
      <c r="E31" s="104"/>
      <c r="F31" s="104"/>
      <c r="G31" s="104"/>
      <c r="H31" s="103"/>
      <c r="I31" s="104"/>
      <c r="J31" s="111">
        <f>J17</f>
        <v>886583</v>
      </c>
      <c r="K31" s="111"/>
      <c r="L31" s="111">
        <f>L17</f>
        <v>802677</v>
      </c>
    </row>
    <row r="32" spans="1:15" ht="24" customHeight="1" x14ac:dyDescent="0.2">
      <c r="A32" s="104" t="s">
        <v>86</v>
      </c>
      <c r="B32" s="104"/>
      <c r="C32" s="104"/>
      <c r="D32" s="104"/>
      <c r="E32" s="104"/>
      <c r="F32" s="104"/>
      <c r="G32" s="104"/>
      <c r="H32" s="103">
        <v>7</v>
      </c>
      <c r="I32" s="104"/>
      <c r="J32" s="112">
        <f>J20</f>
        <v>780187</v>
      </c>
      <c r="K32" s="111"/>
      <c r="L32" s="112">
        <f>L20</f>
        <v>84903</v>
      </c>
    </row>
    <row r="33" spans="1:12" ht="24" customHeight="1" x14ac:dyDescent="0.2">
      <c r="A33" s="109" t="s">
        <v>88</v>
      </c>
      <c r="B33" s="104"/>
      <c r="C33" s="104"/>
      <c r="D33" s="104"/>
      <c r="E33" s="104"/>
      <c r="F33" s="104"/>
      <c r="G33" s="104"/>
      <c r="H33" s="103"/>
      <c r="I33" s="104"/>
      <c r="J33" s="84">
        <f>SUM(J31:J32)</f>
        <v>1666770</v>
      </c>
      <c r="K33" s="111"/>
      <c r="L33" s="84">
        <f>SUM(L31:L32)</f>
        <v>887580</v>
      </c>
    </row>
    <row r="34" spans="1:12" ht="24" customHeight="1" x14ac:dyDescent="0.2">
      <c r="A34" s="104" t="s">
        <v>56</v>
      </c>
      <c r="B34" s="104"/>
      <c r="C34" s="104"/>
      <c r="D34" s="104"/>
      <c r="E34" s="104"/>
      <c r="F34" s="104"/>
      <c r="G34" s="104"/>
      <c r="H34" s="103">
        <v>10</v>
      </c>
      <c r="I34" s="104"/>
      <c r="J34" s="112">
        <v>-1264646</v>
      </c>
      <c r="K34" s="111"/>
      <c r="L34" s="112">
        <v>-1202211</v>
      </c>
    </row>
    <row r="35" spans="1:12" ht="24" customHeight="1" x14ac:dyDescent="0.2">
      <c r="A35" s="109" t="s">
        <v>82</v>
      </c>
      <c r="B35" s="104"/>
      <c r="C35" s="104"/>
      <c r="D35" s="104"/>
      <c r="E35" s="104"/>
      <c r="F35" s="104"/>
      <c r="G35" s="104"/>
      <c r="H35" s="103"/>
      <c r="I35" s="104"/>
      <c r="J35" s="84">
        <f>SUM(J33:J34)</f>
        <v>402124</v>
      </c>
      <c r="K35" s="111"/>
      <c r="L35" s="84">
        <f>SUM(L33:L34)</f>
        <v>-314631</v>
      </c>
    </row>
    <row r="36" spans="1:12" ht="24" customHeight="1" x14ac:dyDescent="0.2">
      <c r="A36" s="104" t="s">
        <v>12</v>
      </c>
      <c r="B36" s="104"/>
      <c r="C36" s="104"/>
      <c r="D36" s="104"/>
      <c r="E36" s="104"/>
      <c r="F36" s="104"/>
      <c r="G36" s="104"/>
      <c r="H36" s="103"/>
      <c r="I36" s="104"/>
      <c r="J36" s="121">
        <v>21115665</v>
      </c>
      <c r="K36" s="111"/>
      <c r="L36" s="121">
        <v>21739537</v>
      </c>
    </row>
    <row r="37" spans="1:12" ht="24" customHeight="1" thickBot="1" x14ac:dyDescent="0.25">
      <c r="A37" s="109" t="s">
        <v>13</v>
      </c>
      <c r="B37" s="104"/>
      <c r="C37" s="104"/>
      <c r="D37" s="104"/>
      <c r="E37" s="104"/>
      <c r="F37" s="104"/>
      <c r="G37" s="104"/>
      <c r="H37" s="103"/>
      <c r="I37" s="104"/>
      <c r="J37" s="85">
        <f>SUM(J35:J36)</f>
        <v>21517789</v>
      </c>
      <c r="K37" s="111"/>
      <c r="L37" s="85">
        <f>SUM(L35:L36)</f>
        <v>21424906</v>
      </c>
    </row>
    <row r="38" spans="1:12" ht="24" customHeight="1" thickTop="1" x14ac:dyDescent="0.2">
      <c r="A38" s="104"/>
      <c r="B38" s="104"/>
      <c r="C38" s="104"/>
      <c r="D38" s="104"/>
      <c r="E38" s="104"/>
      <c r="F38" s="104"/>
      <c r="G38" s="104"/>
      <c r="H38" s="103"/>
      <c r="I38" s="104"/>
      <c r="J38" s="84">
        <f>SUM(J37-BS!I22)</f>
        <v>0</v>
      </c>
    </row>
    <row r="39" spans="1:12" ht="24" customHeight="1" x14ac:dyDescent="0.2">
      <c r="A39" s="104" t="s">
        <v>28</v>
      </c>
      <c r="B39" s="104"/>
      <c r="C39" s="104"/>
      <c r="D39" s="104"/>
      <c r="E39" s="104"/>
      <c r="F39" s="104"/>
      <c r="G39" s="104"/>
      <c r="H39" s="103"/>
      <c r="I39" s="104"/>
    </row>
    <row r="40" spans="1:12" ht="24" customHeight="1" x14ac:dyDescent="0.2">
      <c r="L40" s="100" t="s">
        <v>21</v>
      </c>
    </row>
    <row r="41" spans="1:12" ht="24" customHeight="1" x14ac:dyDescent="0.2">
      <c r="A41" s="136" t="s">
        <v>51</v>
      </c>
      <c r="B41" s="136"/>
      <c r="C41" s="136"/>
      <c r="D41" s="136"/>
      <c r="E41" s="136"/>
      <c r="F41" s="136"/>
      <c r="G41" s="136"/>
      <c r="H41" s="136"/>
      <c r="I41" s="136"/>
      <c r="J41" s="136"/>
    </row>
    <row r="42" spans="1:12" ht="24" customHeight="1" x14ac:dyDescent="0.2">
      <c r="A42" s="136" t="s">
        <v>14</v>
      </c>
      <c r="B42" s="136"/>
      <c r="C42" s="136"/>
      <c r="D42" s="136"/>
      <c r="E42" s="136"/>
      <c r="F42" s="136"/>
      <c r="G42" s="136"/>
      <c r="H42" s="136"/>
      <c r="I42" s="136"/>
      <c r="J42" s="136"/>
    </row>
    <row r="43" spans="1:12" ht="24" customHeight="1" x14ac:dyDescent="0.2">
      <c r="A43" s="101" t="s">
        <v>95</v>
      </c>
      <c r="B43" s="101"/>
      <c r="C43" s="101"/>
      <c r="D43" s="101"/>
      <c r="E43" s="101"/>
      <c r="F43" s="101"/>
      <c r="G43" s="101"/>
      <c r="H43" s="101"/>
      <c r="I43" s="101"/>
      <c r="J43" s="101"/>
    </row>
    <row r="44" spans="1:12" ht="24" customHeight="1" x14ac:dyDescent="0.2">
      <c r="A44" s="102"/>
      <c r="B44" s="102"/>
      <c r="C44" s="102"/>
      <c r="D44" s="102"/>
      <c r="E44" s="102"/>
      <c r="F44" s="102"/>
      <c r="G44" s="102"/>
      <c r="H44" s="103"/>
      <c r="I44" s="102"/>
      <c r="L44" s="100" t="s">
        <v>22</v>
      </c>
    </row>
    <row r="45" spans="1:12" ht="24" customHeight="1" x14ac:dyDescent="0.2">
      <c r="B45" s="104"/>
      <c r="C45" s="104"/>
      <c r="D45" s="104"/>
      <c r="E45" s="104"/>
      <c r="F45" s="104"/>
      <c r="G45" s="104"/>
      <c r="H45" s="105"/>
      <c r="I45" s="106"/>
      <c r="J45" s="119">
        <v>2563</v>
      </c>
      <c r="L45" s="119">
        <v>2562</v>
      </c>
    </row>
    <row r="46" spans="1:12" ht="24" customHeight="1" x14ac:dyDescent="0.2">
      <c r="A46" s="109" t="s">
        <v>15</v>
      </c>
      <c r="B46" s="104"/>
      <c r="C46" s="104"/>
      <c r="D46" s="104"/>
      <c r="E46" s="104"/>
      <c r="F46" s="104"/>
      <c r="G46" s="104"/>
      <c r="H46" s="105"/>
      <c r="I46" s="106"/>
      <c r="J46" s="119"/>
      <c r="L46" s="119"/>
    </row>
    <row r="47" spans="1:12" ht="24" customHeight="1" x14ac:dyDescent="0.2">
      <c r="A47" s="122" t="s">
        <v>84</v>
      </c>
      <c r="B47" s="122"/>
      <c r="C47" s="122"/>
      <c r="D47" s="122"/>
      <c r="E47" s="122"/>
      <c r="F47" s="104"/>
      <c r="G47" s="104"/>
      <c r="H47" s="103"/>
      <c r="I47" s="104"/>
      <c r="J47" s="84">
        <f>J33</f>
        <v>1666770</v>
      </c>
      <c r="K47" s="111"/>
      <c r="L47" s="84">
        <f>L33</f>
        <v>887580</v>
      </c>
    </row>
    <row r="48" spans="1:12" s="125" customFormat="1" ht="24" customHeight="1" x14ac:dyDescent="0.2">
      <c r="A48" s="122" t="s">
        <v>89</v>
      </c>
      <c r="B48" s="122"/>
      <c r="C48" s="122"/>
      <c r="D48" s="122"/>
      <c r="E48" s="122"/>
      <c r="F48" s="122"/>
      <c r="G48" s="122"/>
      <c r="H48" s="123"/>
      <c r="I48" s="122"/>
      <c r="J48" s="86"/>
      <c r="K48" s="124"/>
      <c r="L48" s="86"/>
    </row>
    <row r="49" spans="1:12" ht="24" customHeight="1" x14ac:dyDescent="0.2">
      <c r="A49" s="104" t="s">
        <v>99</v>
      </c>
      <c r="B49" s="104"/>
      <c r="C49" s="104"/>
      <c r="D49" s="104"/>
      <c r="E49" s="104"/>
      <c r="F49" s="104"/>
      <c r="G49" s="104"/>
      <c r="H49" s="103"/>
      <c r="I49" s="104"/>
      <c r="J49" s="84"/>
      <c r="K49" s="111"/>
      <c r="L49" s="84"/>
    </row>
    <row r="50" spans="1:12" ht="24" customHeight="1" x14ac:dyDescent="0.2">
      <c r="A50" s="104" t="s">
        <v>32</v>
      </c>
      <c r="B50" s="104"/>
      <c r="C50" s="104"/>
      <c r="D50" s="104"/>
      <c r="E50" s="104"/>
      <c r="F50" s="104"/>
      <c r="G50" s="104"/>
      <c r="H50" s="103"/>
      <c r="I50" s="104"/>
      <c r="J50" s="84">
        <v>-1073452</v>
      </c>
      <c r="K50" s="111"/>
      <c r="L50" s="84">
        <v>-714808</v>
      </c>
    </row>
    <row r="51" spans="1:12" ht="24" customHeight="1" x14ac:dyDescent="0.2">
      <c r="A51" s="104" t="s">
        <v>50</v>
      </c>
      <c r="B51" s="104"/>
      <c r="C51" s="104"/>
      <c r="D51" s="104"/>
      <c r="E51" s="104"/>
      <c r="F51" s="104"/>
      <c r="G51" s="104"/>
      <c r="H51" s="103"/>
      <c r="I51" s="104"/>
      <c r="J51" s="84">
        <v>949005</v>
      </c>
      <c r="K51" s="111"/>
      <c r="L51" s="84">
        <v>606528</v>
      </c>
    </row>
    <row r="52" spans="1:12" ht="24" customHeight="1" x14ac:dyDescent="0.2">
      <c r="A52" s="104" t="s">
        <v>46</v>
      </c>
      <c r="B52" s="104"/>
      <c r="C52" s="104"/>
      <c r="D52" s="104"/>
      <c r="E52" s="104"/>
      <c r="F52" s="104"/>
      <c r="G52" s="104"/>
      <c r="H52" s="103"/>
      <c r="I52" s="104"/>
      <c r="J52" s="84">
        <v>-1939</v>
      </c>
      <c r="K52" s="111"/>
      <c r="L52" s="84">
        <v>-2446</v>
      </c>
    </row>
    <row r="53" spans="1:12" ht="24" customHeight="1" x14ac:dyDescent="0.2">
      <c r="A53" s="115" t="s">
        <v>93</v>
      </c>
      <c r="B53" s="104"/>
      <c r="C53" s="104"/>
      <c r="D53" s="104"/>
      <c r="E53" s="104"/>
      <c r="F53" s="104"/>
      <c r="G53" s="104"/>
      <c r="H53" s="103"/>
      <c r="I53" s="104"/>
      <c r="J53" s="84">
        <v>-762</v>
      </c>
      <c r="K53" s="111"/>
      <c r="L53" s="84">
        <v>224</v>
      </c>
    </row>
    <row r="54" spans="1:12" ht="24" customHeight="1" x14ac:dyDescent="0.2">
      <c r="A54" s="115" t="s">
        <v>116</v>
      </c>
      <c r="B54" s="104"/>
      <c r="C54" s="104"/>
      <c r="D54" s="104"/>
      <c r="E54" s="104"/>
      <c r="F54" s="104"/>
      <c r="G54" s="104"/>
      <c r="H54" s="103"/>
      <c r="I54" s="104"/>
      <c r="J54" s="84">
        <v>0</v>
      </c>
      <c r="K54" s="111"/>
      <c r="L54" s="129">
        <v>0</v>
      </c>
    </row>
    <row r="55" spans="1:12" ht="24" customHeight="1" x14ac:dyDescent="0.2">
      <c r="A55" s="104" t="s">
        <v>47</v>
      </c>
      <c r="B55" s="104"/>
      <c r="C55" s="104"/>
      <c r="D55" s="104"/>
      <c r="E55" s="104"/>
      <c r="F55" s="104"/>
      <c r="G55" s="104"/>
      <c r="H55" s="103"/>
      <c r="I55" s="104"/>
      <c r="J55" s="84">
        <v>-902874</v>
      </c>
      <c r="K55" s="111"/>
      <c r="L55" s="84">
        <v>-821284</v>
      </c>
    </row>
    <row r="56" spans="1:12" ht="24" customHeight="1" x14ac:dyDescent="0.2">
      <c r="A56" s="104" t="s">
        <v>62</v>
      </c>
      <c r="B56" s="104"/>
      <c r="C56" s="104"/>
      <c r="D56" s="104"/>
      <c r="E56" s="104"/>
      <c r="F56" s="104"/>
      <c r="G56" s="104"/>
      <c r="H56" s="103"/>
      <c r="I56" s="104"/>
      <c r="J56" s="84">
        <v>1332689</v>
      </c>
      <c r="K56" s="111"/>
      <c r="L56" s="84">
        <v>1348485</v>
      </c>
    </row>
    <row r="57" spans="1:12" ht="24" customHeight="1" x14ac:dyDescent="0.2">
      <c r="A57" s="104" t="s">
        <v>90</v>
      </c>
      <c r="B57" s="104"/>
      <c r="C57" s="104"/>
      <c r="D57" s="104"/>
      <c r="E57" s="104"/>
      <c r="F57" s="104"/>
      <c r="G57" s="104"/>
      <c r="H57" s="103"/>
      <c r="I57" s="104"/>
      <c r="J57" s="84">
        <v>-780187</v>
      </c>
      <c r="K57" s="111"/>
      <c r="L57" s="84">
        <v>-84903</v>
      </c>
    </row>
    <row r="58" spans="1:12" ht="24" customHeight="1" x14ac:dyDescent="0.2">
      <c r="A58" s="109" t="s">
        <v>57</v>
      </c>
      <c r="B58" s="104"/>
      <c r="C58" s="104"/>
      <c r="D58" s="104"/>
      <c r="E58" s="104"/>
      <c r="F58" s="104"/>
      <c r="G58" s="104"/>
      <c r="H58" s="103"/>
      <c r="I58" s="104"/>
      <c r="J58" s="81">
        <f>SUM(J47:J57)</f>
        <v>1189250</v>
      </c>
      <c r="K58" s="111"/>
      <c r="L58" s="81">
        <f>SUM(L47:L57)</f>
        <v>1219376</v>
      </c>
    </row>
    <row r="59" spans="1:12" ht="24" customHeight="1" x14ac:dyDescent="0.2">
      <c r="A59" s="109" t="s">
        <v>48</v>
      </c>
      <c r="B59" s="104"/>
      <c r="C59" s="104"/>
      <c r="D59" s="104"/>
      <c r="E59" s="104"/>
      <c r="F59" s="104"/>
      <c r="G59" s="104"/>
      <c r="H59" s="103"/>
      <c r="I59" s="104"/>
      <c r="J59" s="84"/>
      <c r="K59" s="111"/>
      <c r="L59" s="84"/>
    </row>
    <row r="60" spans="1:12" ht="24" customHeight="1" x14ac:dyDescent="0.2">
      <c r="A60" s="104" t="s">
        <v>60</v>
      </c>
      <c r="B60" s="104"/>
      <c r="C60" s="104"/>
      <c r="D60" s="104"/>
      <c r="E60" s="104"/>
      <c r="F60" s="104"/>
      <c r="G60" s="104"/>
      <c r="H60" s="103"/>
      <c r="I60" s="104"/>
      <c r="J60" s="87">
        <v>-1264646</v>
      </c>
      <c r="K60" s="111"/>
      <c r="L60" s="87">
        <v>-1202211</v>
      </c>
    </row>
    <row r="61" spans="1:12" ht="24" customHeight="1" x14ac:dyDescent="0.2">
      <c r="A61" s="109" t="s">
        <v>49</v>
      </c>
      <c r="B61" s="104"/>
      <c r="C61" s="104"/>
      <c r="D61" s="104"/>
      <c r="E61" s="104"/>
      <c r="F61" s="104"/>
      <c r="G61" s="104"/>
      <c r="H61" s="103"/>
      <c r="I61" s="104"/>
      <c r="J61" s="87">
        <f>SUM(J60)</f>
        <v>-1264646</v>
      </c>
      <c r="K61" s="111"/>
      <c r="L61" s="87">
        <f>SUM(L60)</f>
        <v>-1202211</v>
      </c>
    </row>
    <row r="62" spans="1:12" ht="24" customHeight="1" x14ac:dyDescent="0.2">
      <c r="A62" s="109" t="s">
        <v>114</v>
      </c>
      <c r="B62" s="104"/>
      <c r="C62" s="104"/>
      <c r="D62" s="104"/>
      <c r="E62" s="104"/>
      <c r="F62" s="104"/>
      <c r="G62" s="104"/>
      <c r="H62" s="103"/>
      <c r="I62" s="104"/>
      <c r="J62" s="84">
        <f>+J58+J61</f>
        <v>-75396</v>
      </c>
      <c r="K62" s="111"/>
      <c r="L62" s="84">
        <f>+L58+L61</f>
        <v>17165</v>
      </c>
    </row>
    <row r="63" spans="1:12" ht="24" customHeight="1" x14ac:dyDescent="0.2">
      <c r="A63" s="104" t="s">
        <v>58</v>
      </c>
      <c r="B63" s="104"/>
      <c r="C63" s="104"/>
      <c r="D63" s="104"/>
      <c r="E63" s="104"/>
      <c r="F63" s="104"/>
      <c r="G63" s="104"/>
      <c r="H63" s="103"/>
      <c r="I63" s="104"/>
      <c r="J63" s="88">
        <v>161731</v>
      </c>
      <c r="K63" s="111"/>
      <c r="L63" s="88">
        <v>212369</v>
      </c>
    </row>
    <row r="64" spans="1:12" ht="24" customHeight="1" thickBot="1" x14ac:dyDescent="0.25">
      <c r="A64" s="109" t="s">
        <v>100</v>
      </c>
      <c r="B64" s="104"/>
      <c r="C64" s="104"/>
      <c r="D64" s="104"/>
      <c r="E64" s="104" t="s">
        <v>20</v>
      </c>
      <c r="F64" s="104"/>
      <c r="G64" s="104"/>
      <c r="H64" s="103"/>
      <c r="I64" s="104"/>
      <c r="J64" s="89">
        <f>SUM(J62:J63)</f>
        <v>86335</v>
      </c>
      <c r="K64" s="111"/>
      <c r="L64" s="89">
        <f>SUM(L62:L63)</f>
        <v>229534</v>
      </c>
    </row>
    <row r="65" spans="1:15" ht="24" customHeight="1" thickTop="1" x14ac:dyDescent="0.2">
      <c r="A65" s="104"/>
      <c r="B65" s="104"/>
      <c r="C65" s="104"/>
      <c r="D65" s="104"/>
      <c r="E65" s="104"/>
      <c r="F65" s="104"/>
      <c r="G65" s="104"/>
      <c r="H65" s="103"/>
      <c r="I65" s="104"/>
      <c r="J65" s="80"/>
      <c r="K65" s="111"/>
      <c r="L65" s="80"/>
    </row>
    <row r="66" spans="1:15" s="104" customFormat="1" ht="24" customHeight="1" x14ac:dyDescent="0.2">
      <c r="A66" s="104" t="s">
        <v>28</v>
      </c>
      <c r="H66" s="103"/>
      <c r="K66" s="99"/>
      <c r="L66" s="98"/>
      <c r="M66" s="96"/>
      <c r="N66" s="96"/>
      <c r="O66" s="96"/>
    </row>
    <row r="67" spans="1:15" s="104" customFormat="1" ht="24" customHeight="1" x14ac:dyDescent="0.2">
      <c r="H67" s="103"/>
      <c r="K67" s="99"/>
      <c r="L67" s="126"/>
      <c r="M67" s="96"/>
      <c r="N67" s="96"/>
      <c r="O67" s="96"/>
    </row>
    <row r="68" spans="1:15" s="104" customFormat="1" ht="24" customHeight="1" x14ac:dyDescent="0.2">
      <c r="K68" s="99"/>
      <c r="L68" s="98"/>
      <c r="M68" s="96"/>
      <c r="N68" s="96"/>
      <c r="O68" s="96"/>
    </row>
    <row r="69" spans="1:15" s="104" customFormat="1" ht="24" customHeight="1" x14ac:dyDescent="0.2">
      <c r="K69" s="99"/>
      <c r="L69" s="98"/>
      <c r="M69" s="96"/>
      <c r="N69" s="96"/>
      <c r="O69" s="96"/>
    </row>
    <row r="70" spans="1:15" s="104" customFormat="1" ht="24" customHeight="1" x14ac:dyDescent="0.2">
      <c r="K70" s="99"/>
      <c r="L70" s="98"/>
      <c r="M70" s="96"/>
      <c r="N70" s="96"/>
      <c r="O70" s="96"/>
    </row>
    <row r="71" spans="1:15" ht="24" customHeight="1" x14ac:dyDescent="0.2">
      <c r="A71" s="104"/>
      <c r="B71" s="104"/>
      <c r="C71" s="104"/>
      <c r="D71" s="104"/>
      <c r="E71" s="104"/>
      <c r="F71" s="104"/>
      <c r="G71" s="104"/>
      <c r="H71" s="104"/>
      <c r="I71" s="104"/>
    </row>
    <row r="72" spans="1:15" ht="24" customHeight="1" x14ac:dyDescent="0.2">
      <c r="A72" s="104"/>
      <c r="B72" s="104"/>
      <c r="C72" s="104"/>
      <c r="D72" s="104"/>
      <c r="E72" s="104"/>
      <c r="F72" s="104"/>
      <c r="G72" s="104"/>
      <c r="H72" s="104"/>
      <c r="I72" s="104"/>
    </row>
  </sheetData>
  <mergeCells count="6">
    <mergeCell ref="A2:J2"/>
    <mergeCell ref="A3:J3"/>
    <mergeCell ref="A25:J25"/>
    <mergeCell ref="A26:J26"/>
    <mergeCell ref="A41:J41"/>
    <mergeCell ref="A42:J42"/>
  </mergeCells>
  <pageMargins left="0.9055118110236221" right="0.39370078740157483" top="0.78740157480314965" bottom="0.31496062992125984" header="0.31496062992125984" footer="0.31496062992125984"/>
  <pageSetup paperSize="9" scale="86" orientation="portrait" r:id="rId1"/>
  <headerFooter alignWithMargins="0"/>
  <rowBreaks count="2" manualBreakCount="2">
    <brk id="23" max="16383" man="1"/>
    <brk id="3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4</vt:i4>
      </vt:variant>
    </vt:vector>
  </HeadingPairs>
  <TitlesOfParts>
    <vt:vector size="8" baseType="lpstr">
      <vt:lpstr>BS</vt:lpstr>
      <vt:lpstr>securities</vt:lpstr>
      <vt:lpstr>PL (3M)</vt:lpstr>
      <vt:lpstr>PL (6M)</vt:lpstr>
      <vt:lpstr>BS!Print_Area</vt:lpstr>
      <vt:lpstr>'PL (3M)'!Print_Area</vt:lpstr>
      <vt:lpstr>'PL (6M)'!Print_Area</vt:lpstr>
      <vt:lpstr>securities!Print_Area</vt:lpstr>
    </vt:vector>
  </TitlesOfParts>
  <Company>Ernst &amp; Young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YourNameHere</dc:creator>
  <cp:lastModifiedBy>Thanisorn Intarawat (Aim)</cp:lastModifiedBy>
  <cp:lastPrinted>2020-11-11T10:02:42Z</cp:lastPrinted>
  <dcterms:created xsi:type="dcterms:W3CDTF">2007-04-20T07:22:18Z</dcterms:created>
  <dcterms:modified xsi:type="dcterms:W3CDTF">2025-12-18T10:07:43Z</dcterms:modified>
</cp:coreProperties>
</file>