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phannapha_mahakit_th_ey_com/Documents/Desktop/EGATIF/Q2'23/revised/"/>
    </mc:Choice>
  </mc:AlternateContent>
  <xr:revisionPtr revIDLastSave="55" documentId="8_{0BB40969-C0B7-4E9E-A5C2-4101C4E4D11E}" xr6:coauthVersionLast="47" xr6:coauthVersionMax="47" xr10:uidLastSave="{38BC97CF-B749-4932-B390-7196262CB11A}"/>
  <bookViews>
    <workbookView xWindow="-108" yWindow="-108" windowWidth="23256" windowHeight="14016" xr2:uid="{00000000-000D-0000-FFFF-FFFF00000000}"/>
  </bookViews>
  <sheets>
    <sheet name="BS" sheetId="9" r:id="rId1"/>
    <sheet name="securities" sheetId="13" r:id="rId2"/>
    <sheet name="PL (3M)" sheetId="14" r:id="rId3"/>
    <sheet name="PL (6M)" sheetId="15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(6M)'!$A$1:$L$71</definedName>
    <definedName name="_xlnm.Print_Area" localSheetId="1">securities!$A$1:$P$69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5" l="1"/>
  <c r="I15" i="13"/>
  <c r="K24" i="9" l="1"/>
  <c r="E64" i="13"/>
  <c r="G64" i="13"/>
  <c r="O64" i="13" l="1"/>
  <c r="M64" i="13"/>
  <c r="K64" i="13"/>
  <c r="L65" i="15" l="1"/>
  <c r="L34" i="15"/>
  <c r="L33" i="15"/>
  <c r="L32" i="15"/>
  <c r="L35" i="15" s="1"/>
  <c r="L38" i="15" s="1"/>
  <c r="L40" i="15" s="1"/>
  <c r="L21" i="15"/>
  <c r="L16" i="15"/>
  <c r="L17" i="15" s="1"/>
  <c r="L9" i="15"/>
  <c r="L21" i="14"/>
  <c r="L16" i="14"/>
  <c r="L17" i="14" s="1"/>
  <c r="L22" i="14" s="1"/>
  <c r="L9" i="14"/>
  <c r="J65" i="15"/>
  <c r="J34" i="15"/>
  <c r="J33" i="15"/>
  <c r="A28" i="15"/>
  <c r="A46" i="15" s="1"/>
  <c r="J21" i="15"/>
  <c r="J16" i="15"/>
  <c r="J17" i="15" s="1"/>
  <c r="J22" i="15" s="1"/>
  <c r="J9" i="15"/>
  <c r="J21" i="14"/>
  <c r="J16" i="14"/>
  <c r="J9" i="14"/>
  <c r="I17" i="9"/>
  <c r="O15" i="13"/>
  <c r="O65" i="13" s="1"/>
  <c r="M15" i="13"/>
  <c r="K15" i="13"/>
  <c r="G15" i="13"/>
  <c r="E15" i="13"/>
  <c r="K22" i="9"/>
  <c r="K17" i="9"/>
  <c r="K14" i="9"/>
  <c r="K18" i="9" s="1"/>
  <c r="K23" i="9" s="1"/>
  <c r="I22" i="9"/>
  <c r="I14" i="9"/>
  <c r="L50" i="15" l="1"/>
  <c r="L61" i="15" s="1"/>
  <c r="G65" i="13"/>
  <c r="G66" i="13" s="1"/>
  <c r="L66" i="15"/>
  <c r="L68" i="15" s="1"/>
  <c r="J32" i="15"/>
  <c r="J35" i="15" s="1"/>
  <c r="J50" i="15" s="1"/>
  <c r="J61" i="15" s="1"/>
  <c r="J66" i="15" s="1"/>
  <c r="J68" i="15" s="1"/>
  <c r="J69" i="15" s="1"/>
  <c r="L22" i="15"/>
  <c r="J17" i="14"/>
  <c r="J22" i="14" s="1"/>
  <c r="E65" i="13"/>
  <c r="I18" i="9"/>
  <c r="I23" i="9" s="1"/>
  <c r="M65" i="13"/>
  <c r="K65" i="13"/>
  <c r="I54" i="13" l="1"/>
  <c r="I56" i="13"/>
  <c r="I53" i="13"/>
  <c r="I55" i="13"/>
  <c r="J40" i="15"/>
  <c r="J41" i="15" s="1"/>
  <c r="I64" i="13" l="1"/>
  <c r="I65" i="13" s="1"/>
</calcChain>
</file>

<file path=xl/sharedStrings.xml><?xml version="1.0" encoding="utf-8"?>
<sst xmlns="http://schemas.openxmlformats.org/spreadsheetml/2006/main" count="244" uniqueCount="163">
  <si>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</si>
  <si>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</si>
  <si>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</si>
  <si>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</si>
  <si>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</si>
  <si>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</si>
  <si>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</si>
  <si>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</si>
  <si>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</si>
  <si>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</si>
  <si>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</si>
  <si>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</si>
  <si>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</si>
  <si>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</si>
  <si>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</si>
  <si>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</si>
  <si>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</si>
  <si>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</si>
  <si>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</si>
  <si>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</si>
  <si>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</si>
  <si>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</si>
  <si>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</si>
  <si>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</si>
  <si>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</si>
  <si>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</si>
  <si>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</si>
  <si>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</si>
  <si>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</si>
  <si>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</si>
  <si>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</si>
  <si>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</si>
  <si>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</si>
  <si>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</si>
  <si>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</si>
  <si>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</si>
  <si>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</si>
  <si>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</si>
  <si>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</si>
  <si>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</si>
  <si>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</si>
  <si>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</si>
  <si>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</si>
  <si>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</si>
  <si>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</si>
  <si>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</si>
  <si>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</si>
  <si>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</si>
  <si>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</si>
  <si>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</si>
  <si>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</si>
  <si>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</si>
  <si>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</si>
  <si>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</si>
  <si>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</si>
  <si>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</si>
  <si>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</si>
  <si>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</si>
  <si>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</si>
  <si>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</si>
  <si>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</si>
  <si>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</si>
  <si>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</si>
  <si>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</si>
  <si>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</si>
  <si>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</si>
  <si>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</si>
  <si>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</si>
  <si>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</si>
  <si>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</si>
  <si>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</si>
  <si>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</si>
  <si>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</si>
  <si>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</si>
  <si>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สินทรัพย์สุทธิต่อหน่วย</t>
  </si>
  <si>
    <t>งบประกอบรายละเอียดเงินลงทุน (ต่อ)</t>
  </si>
  <si>
    <t>การจ่ายเงินลดทุนให้แก่ผู้ถือหน่วยลงทุนระหว่างงวด</t>
  </si>
  <si>
    <t>ธนาคารแห่งประเทศไทยงวดที่ 2/364/65</t>
  </si>
  <si>
    <t>2 กุมภาพันธ์ 2566</t>
  </si>
  <si>
    <t>การลดลงของสินทรัพย์สุทธิในระหว่างงวด</t>
  </si>
  <si>
    <t>31 ธันวาคม 2565</t>
  </si>
  <si>
    <t>เงินฝากธนาคาร ประเภทบัญชีฝากประจำ 12 เดือน*</t>
  </si>
  <si>
    <t>ธนาคารอาคารสงเคราะห์</t>
  </si>
  <si>
    <t>24 สิงหาคม 2566</t>
  </si>
  <si>
    <t>10 พฤศจิกายน 2566</t>
  </si>
  <si>
    <t>ธนาคารแห่งประเทศไทยงวดที่ 42/91/65</t>
  </si>
  <si>
    <t>ธนาคารแห่งประเทศไทยงวดที่ 43/91/65</t>
  </si>
  <si>
    <t>ธนาคารแห่งประเทศไทยงวดที่ 44/91/65</t>
  </si>
  <si>
    <t>ธนาคารแห่งประเทศไทยงวดที่ 46/91/65</t>
  </si>
  <si>
    <t>19 มกราคม 2566</t>
  </si>
  <si>
    <t>26 มกราคม 2566</t>
  </si>
  <si>
    <t>16 กุมภาพันธ์ 2566</t>
  </si>
  <si>
    <t>ธนาคารแห่งประเทศไทยงวดที่ 47/91/65</t>
  </si>
  <si>
    <t>ธนาคารแห่งประเทศไทยงวดที่ 50/91/65</t>
  </si>
  <si>
    <t>ธนาคารแห่งประเทศไทยงวดที่ 10/FRB182/65</t>
  </si>
  <si>
    <t>ธนาคารแห่งประเทศไทยงวดที่ 9/FRB364/65</t>
  </si>
  <si>
    <t>ธนาคารแห่งประเทศไทยงวดที่ 10/364/65</t>
  </si>
  <si>
    <t>ธนาคารแห่งประเทศไทยงวดที่ 11/364/65</t>
  </si>
  <si>
    <t>ธนาคารแห่งประเทศไทยงวดที่ 11/FRB364/65</t>
  </si>
  <si>
    <t>ธนาคารแห่งประเทศไทยงวดที่ 12/364/65</t>
  </si>
  <si>
    <t>23 กุมภาพันธ์ 2566</t>
  </si>
  <si>
    <t>16 มีนาคม 2566</t>
  </si>
  <si>
    <t>10 เมษายน 2566</t>
  </si>
  <si>
    <t>18 กันยายน 2566</t>
  </si>
  <si>
    <t>5 ตุลาคม 2566</t>
  </si>
  <si>
    <t>2 พฤศจิกายน 2566</t>
  </si>
  <si>
    <t>13 พฤศจิกายน 2566</t>
  </si>
  <si>
    <t>14 ธันวาคม 2566</t>
  </si>
  <si>
    <t>กระทรวงการคลัง งวดที่ 23/182/65</t>
  </si>
  <si>
    <t>กระทรวงการคลัง งวดที่ 1/182/66</t>
  </si>
  <si>
    <t>กระทรวงการคลัง งวดที่ 2/182/66</t>
  </si>
  <si>
    <t>กระทรวงการคลัง งวดที่ 4/182/66</t>
  </si>
  <si>
    <t>15 กุมภาพันธ์ 2566</t>
  </si>
  <si>
    <t>12 เมษายน 2566</t>
  </si>
  <si>
    <t>26 เมษายน 2566</t>
  </si>
  <si>
    <t>24 พฤษภาคม 2566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</si>
  <si>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</si>
  <si>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</si>
  <si>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เงินฝากธนาคาร ณ วันปลายงวด (หมายเหตุ 7)</t>
  </si>
  <si>
    <t>(พันบาท)</t>
  </si>
  <si>
    <t>* เงินลงทุนในเงินฝากธนาคาร ประเภทบัญชีฝากประจำใช้มูลค่าเงินต้นบวกดอกเบี้ยค้างรับจนถึงวันวัดค่าเงินลงทุนในการกำหนดมูลค่ายุติธรรม ซึ่งได้แยกแสดงดอกเบี้ยค้างรับไว้ใน "สินทรัพย์อื่น” ในงบแสดงฐานะการเงิน</t>
  </si>
  <si>
    <t>การเพิ่มขึ้น (ลดลง) ของสินทรัพย์สุทธิจากการดำเนินงานในระหว่างงวด</t>
  </si>
  <si>
    <t>กระทรวงการคลัง งวดที่ 9/182/66</t>
  </si>
  <si>
    <t>กระทรวงการคลัง งวดที่ 10/182/66</t>
  </si>
  <si>
    <t>2 สิงหาคม 2566</t>
  </si>
  <si>
    <t>16 สิงหาคม 2566</t>
  </si>
  <si>
    <t>ธนาคารแห่งประเทศไทยงวดที่ 1/364/66</t>
  </si>
  <si>
    <t>4 มกราคม 2567</t>
  </si>
  <si>
    <t>ธนาคารแห่งประเทศไทยงวดที่ 2/FRB364/66</t>
  </si>
  <si>
    <t>12 กุมภาพันธ์ 2567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</si>
  <si>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</si>
  <si>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</si>
  <si>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รายการกำไร (ขาดทุน) สุทธิจากเงินลงทุน</t>
  </si>
  <si>
    <t>จำนวนหน่วยลงทุนที่จำหน่ายแล้วทั้งหมด ณ วันปลายงวด (พันหน่วย)</t>
  </si>
  <si>
    <t>ณ วันที่ 30 มิถุนายน 2566</t>
  </si>
  <si>
    <t>30 มิถุนายน 2566</t>
  </si>
  <si>
    <t>การเพิ่มขึ้นในสินทรัพย์สุทธิจากการดำเนินงาน</t>
  </si>
  <si>
    <t>การจ่ายเงินลดทุนให้แก่ผู้ถือหน่วยลงทุนในระหว่างงวด</t>
  </si>
  <si>
    <t xml:space="preserve">   ค่าใช้จ่ายค้างจ่ายเพิ่มขึ้น</t>
  </si>
  <si>
    <t xml:space="preserve">   ขาดทุนสุทธิที่เกิดขึ้นจากเงินลงทุน</t>
  </si>
  <si>
    <t>สำหรับงวดสามเดือนสิ้นสุดวันที่ 30 มิถุนายน 2566</t>
  </si>
  <si>
    <t>สำหรับงวดหกเดือนสิ้นสุดวันที่ 30 มิถุนายน 2566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</si>
  <si>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</si>
  <si>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</si>
  <si>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28 กันยายน 2566</t>
  </si>
  <si>
    <t>กระทรวงการคลัง งวดที่ 14/182/66</t>
  </si>
  <si>
    <t>11 ตุลาคม 2566</t>
  </si>
  <si>
    <t>กระทรวงการคลัง งวดที่ 19/182/66</t>
  </si>
  <si>
    <t>20 ธันวาคม 2566</t>
  </si>
  <si>
    <t>กระทรวงการคลัง งวดที่ 17/182/66</t>
  </si>
  <si>
    <t>22 พฤศจิกายน 2566</t>
  </si>
  <si>
    <t>กระทรวงการคลัง งวดที่ 15/182/66</t>
  </si>
  <si>
    <t>25 ตุลาคม 2566</t>
  </si>
  <si>
    <t>กระทรวงการคลัง งวดที่ 1/364/66</t>
  </si>
  <si>
    <t>17 เมษายน 2567</t>
  </si>
  <si>
    <t>ธนาคารแห่งประเทศไทยงวดที่ 21/91/66</t>
  </si>
  <si>
    <t>ธนาคารแห่งประเทศไทย รุ่นที่ 2/3ปี/2563</t>
  </si>
  <si>
    <t>การเพิ่มขึ้นของสินทรัพย์สุทธิจากการดำเนินงาน</t>
  </si>
  <si>
    <t>เงินฝากธนาคารเพิ่มขึ้น (ลดลง) สุทธิ</t>
  </si>
  <si>
    <t>ปรับกระทบรายการเพิ่มขึ้นในสินทรัพย์สุทธิจากการดำเนินงาน</t>
  </si>
  <si>
    <t>รายการขาดทุนสุทธิที่ยังไม่เกิดขึ้นจากการวัดมูลค่าเงินลงทุน</t>
  </si>
  <si>
    <t xml:space="preserve">   ขาดทุนสุทธิที่ยังไม่เกิดขึ้นจากการวัดมูลค่าเงินลงทุน</t>
  </si>
  <si>
    <t xml:space="preserve">   (ราคาทุน: 16,357 ล้านบาท (31 ธันวาคม 2565: 16,720 ล้านบาท))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</si>
</sst>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-* #,##0_-;\-* #,##0_-;_-* &quot;-&quot;??_-;_-@_-"/>
    <numFmt numFmtId="171" formatCode="_(* #,##0.000000_);_(* \(#,##0.000000\);_(* &quot;-&quot;??_);_(@_)"/>
    <numFmt numFmtId="172" formatCode="_(* #,##0.0000_);_(* \(#,##0.0000\);_(* &quot;-&quot;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i/>
      <strike/>
      <sz val="16"/>
      <color rgb="FFFF0000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45">
    <xf numFmtId="0" fontId="0" fillId="0" borderId="0" xfId="0"/>
    <xf numFmtId="37" fontId="5" fillId="0" borderId="0" xfId="0" applyNumberFormat="1" applyFont="1" applyFill="1" applyAlignment="1">
      <alignment horizontal="center" vertical="center"/>
    </xf>
    <xf numFmtId="41" fontId="5" fillId="0" borderId="0" xfId="1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quotePrefix="1" applyNumberFormat="1" applyFont="1" applyFill="1" applyBorder="1" applyAlignment="1">
      <alignment horizontal="center" vertical="top"/>
    </xf>
    <xf numFmtId="0" fontId="5" fillId="0" borderId="0" xfId="4" applyFont="1" applyFill="1" applyAlignment="1">
      <alignment vertical="center"/>
    </xf>
    <xf numFmtId="0" fontId="5" fillId="0" borderId="0" xfId="8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37" fontId="5" fillId="0" borderId="0" xfId="7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1" fontId="5" fillId="0" borderId="0" xfId="1" applyNumberFormat="1" applyFont="1" applyFill="1" applyAlignment="1">
      <alignment vertical="center"/>
    </xf>
    <xf numFmtId="37" fontId="5" fillId="0" borderId="0" xfId="4" applyNumberFormat="1" applyFont="1" applyFill="1" applyAlignment="1">
      <alignment horizontal="centerContinuous" vertical="center"/>
    </xf>
    <xf numFmtId="168" fontId="12" fillId="0" borderId="0" xfId="4" applyNumberFormat="1" applyFont="1" applyFill="1" applyAlignment="1">
      <alignment horizontal="center" vertical="center"/>
    </xf>
    <xf numFmtId="168" fontId="5" fillId="0" borderId="4" xfId="4" applyNumberFormat="1" applyFont="1" applyFill="1" applyBorder="1" applyAlignment="1">
      <alignment vertical="center"/>
    </xf>
    <xf numFmtId="168" fontId="5" fillId="0" borderId="0" xfId="4" applyNumberFormat="1" applyFont="1" applyFill="1" applyBorder="1" applyAlignment="1">
      <alignment vertical="center"/>
    </xf>
    <xf numFmtId="43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167" fontId="6" fillId="0" borderId="0" xfId="0" applyNumberFormat="1" applyFont="1" applyFill="1" applyAlignment="1">
      <alignment horizontal="center" vertical="top"/>
    </xf>
    <xf numFmtId="14" fontId="5" fillId="0" borderId="0" xfId="0" applyNumberFormat="1" applyFont="1" applyFill="1" applyAlignment="1">
      <alignment vertical="top"/>
    </xf>
    <xf numFmtId="37" fontId="7" fillId="0" borderId="0" xfId="0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center"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center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Alignment="1">
      <alignment horizontal="right" vertical="center"/>
    </xf>
    <xf numFmtId="170" fontId="5" fillId="0" borderId="2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37" fontId="5" fillId="0" borderId="0" xfId="4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Continuous" vertical="center"/>
    </xf>
    <xf numFmtId="37" fontId="5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vertical="center"/>
    </xf>
    <xf numFmtId="171" fontId="7" fillId="0" borderId="0" xfId="1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0" xfId="4" applyNumberFormat="1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37" fontId="5" fillId="0" borderId="0" xfId="4" applyNumberFormat="1" applyFont="1" applyFill="1" applyAlignment="1">
      <alignment horizontal="right" vertical="center"/>
    </xf>
    <xf numFmtId="0" fontId="5" fillId="0" borderId="0" xfId="4" applyFont="1" applyFill="1" applyAlignment="1">
      <alignment horizontal="right" vertical="center"/>
    </xf>
    <xf numFmtId="2" fontId="5" fillId="0" borderId="0" xfId="4" applyNumberFormat="1" applyFont="1" applyFill="1" applyAlignment="1">
      <alignment vertical="center"/>
    </xf>
    <xf numFmtId="169" fontId="5" fillId="0" borderId="0" xfId="4" applyNumberFormat="1" applyFont="1" applyFill="1" applyAlignment="1">
      <alignment horizontal="center" vertical="center"/>
    </xf>
    <xf numFmtId="41" fontId="12" fillId="0" borderId="0" xfId="4" applyNumberFormat="1" applyFont="1" applyFill="1" applyAlignment="1">
      <alignment horizontal="center"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0" xfId="4" applyNumberFormat="1" applyFont="1" applyFill="1" applyAlignment="1">
      <alignment vertical="center"/>
    </xf>
    <xf numFmtId="168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41" fontId="5" fillId="0" borderId="0" xfId="4" applyNumberFormat="1" applyFont="1" applyFill="1" applyBorder="1" applyAlignment="1">
      <alignment vertical="center"/>
    </xf>
    <xf numFmtId="37" fontId="4" fillId="0" borderId="0" xfId="4" applyNumberFormat="1" applyFont="1" applyFill="1" applyAlignment="1">
      <alignment vertical="center"/>
    </xf>
    <xf numFmtId="43" fontId="5" fillId="0" borderId="0" xfId="1" applyFont="1" applyFill="1" applyBorder="1" applyAlignment="1">
      <alignment vertical="top"/>
    </xf>
    <xf numFmtId="41" fontId="5" fillId="0" borderId="0" xfId="1" applyNumberFormat="1" applyFont="1" applyFill="1" applyBorder="1" applyAlignment="1">
      <alignment horizontal="right" vertical="top"/>
    </xf>
    <xf numFmtId="166" fontId="5" fillId="0" borderId="0" xfId="1" applyNumberFormat="1" applyFont="1" applyFill="1" applyAlignment="1">
      <alignment vertical="center"/>
    </xf>
    <xf numFmtId="172" fontId="12" fillId="0" borderId="0" xfId="4" applyNumberFormat="1" applyFont="1" applyFill="1" applyAlignment="1">
      <alignment horizontal="center" vertical="center"/>
    </xf>
    <xf numFmtId="43" fontId="5" fillId="0" borderId="0" xfId="1" applyNumberFormat="1" applyFont="1" applyFill="1" applyAlignment="1">
      <alignment horizontal="center" vertical="center"/>
    </xf>
    <xf numFmtId="168" fontId="5" fillId="0" borderId="0" xfId="4" applyNumberFormat="1" applyFont="1" applyFill="1" applyAlignment="1">
      <alignment horizontal="centerContinuous" vertical="center"/>
    </xf>
    <xf numFmtId="0" fontId="5" fillId="0" borderId="0" xfId="7" applyFont="1" applyFill="1" applyAlignment="1">
      <alignment vertical="center"/>
    </xf>
    <xf numFmtId="0" fontId="6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vertical="center"/>
    </xf>
    <xf numFmtId="165" fontId="5" fillId="0" borderId="0" xfId="7" applyNumberFormat="1" applyFont="1" applyFill="1" applyAlignment="1">
      <alignment vertical="center"/>
    </xf>
    <xf numFmtId="37" fontId="5" fillId="0" borderId="0" xfId="7" applyNumberFormat="1" applyFont="1" applyFill="1" applyAlignment="1">
      <alignment horizontal="right" vertical="center"/>
    </xf>
    <xf numFmtId="37" fontId="5" fillId="0" borderId="0" xfId="7" applyNumberFormat="1" applyFont="1" applyFill="1" applyAlignment="1">
      <alignment horizontal="center" vertical="center"/>
    </xf>
    <xf numFmtId="37" fontId="6" fillId="0" borderId="0" xfId="7" applyNumberFormat="1" applyFont="1" applyFill="1" applyAlignment="1">
      <alignment horizontal="center" vertical="center"/>
    </xf>
    <xf numFmtId="37" fontId="10" fillId="0" borderId="0" xfId="7" applyNumberFormat="1" applyFont="1" applyFill="1" applyAlignment="1">
      <alignment horizontal="center" vertical="center"/>
    </xf>
    <xf numFmtId="37" fontId="7" fillId="0" borderId="0" xfId="7" applyNumberFormat="1" applyFont="1" applyFill="1" applyAlignment="1">
      <alignment vertical="center"/>
    </xf>
    <xf numFmtId="0" fontId="7" fillId="0" borderId="0" xfId="7" quotePrefix="1" applyFont="1" applyFill="1" applyAlignment="1">
      <alignment horizontal="center" vertical="top"/>
    </xf>
    <xf numFmtId="0" fontId="5" fillId="0" borderId="0" xfId="7" applyFont="1" applyFill="1" applyAlignment="1">
      <alignment horizontal="center" vertical="center"/>
    </xf>
    <xf numFmtId="37" fontId="4" fillId="0" borderId="0" xfId="7" applyNumberFormat="1" applyFont="1" applyFill="1" applyAlignment="1">
      <alignment vertical="center"/>
    </xf>
    <xf numFmtId="37" fontId="12" fillId="0" borderId="0" xfId="7" applyNumberFormat="1" applyFont="1" applyFill="1" applyAlignment="1">
      <alignment horizontal="left" vertical="center"/>
    </xf>
    <xf numFmtId="41" fontId="5" fillId="0" borderId="0" xfId="7" applyNumberFormat="1" applyFont="1" applyFill="1" applyAlignment="1">
      <alignment vertical="center"/>
    </xf>
    <xf numFmtId="41" fontId="5" fillId="0" borderId="2" xfId="7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0" xfId="7" applyNumberFormat="1" applyFont="1" applyFill="1" applyAlignment="1">
      <alignment horizontal="right" vertical="center"/>
    </xf>
    <xf numFmtId="37" fontId="5" fillId="0" borderId="0" xfId="7" quotePrefix="1" applyNumberFormat="1" applyFont="1" applyFill="1" applyAlignment="1">
      <alignment horizontal="left" vertical="center"/>
    </xf>
    <xf numFmtId="37" fontId="5" fillId="0" borderId="0" xfId="7" applyNumberFormat="1" applyFont="1" applyFill="1" applyAlignment="1">
      <alignment horizontal="left" vertical="center"/>
    </xf>
    <xf numFmtId="41" fontId="5" fillId="0" borderId="0" xfId="1" applyNumberFormat="1" applyFont="1" applyFill="1" applyAlignment="1">
      <alignment horizontal="center" vertical="center"/>
    </xf>
    <xf numFmtId="41" fontId="5" fillId="0" borderId="2" xfId="7" applyNumberFormat="1" applyFont="1" applyFill="1" applyBorder="1" applyAlignment="1">
      <alignment horizontal="right" vertical="center"/>
    </xf>
    <xf numFmtId="41" fontId="5" fillId="0" borderId="1" xfId="7" applyNumberFormat="1" applyFont="1" applyFill="1" applyBorder="1" applyAlignment="1">
      <alignment vertical="center"/>
    </xf>
    <xf numFmtId="37" fontId="15" fillId="0" borderId="0" xfId="7" applyNumberFormat="1" applyFont="1" applyFill="1" applyAlignment="1">
      <alignment horizontal="center" vertical="center"/>
    </xf>
    <xf numFmtId="41" fontId="5" fillId="0" borderId="3" xfId="7" applyNumberFormat="1" applyFont="1" applyFill="1" applyBorder="1" applyAlignment="1">
      <alignment vertical="center"/>
    </xf>
    <xf numFmtId="0" fontId="7" fillId="0" borderId="0" xfId="7" applyFont="1" applyFill="1" applyAlignment="1">
      <alignment horizontal="center" vertical="center"/>
    </xf>
    <xf numFmtId="41" fontId="5" fillId="0" borderId="0" xfId="0" applyNumberFormat="1" applyFont="1" applyFill="1" applyAlignment="1">
      <alignment horizontal="right" vertical="top"/>
    </xf>
    <xf numFmtId="41" fontId="5" fillId="0" borderId="0" xfId="7" applyNumberFormat="1" applyFont="1" applyFill="1" applyAlignment="1">
      <alignment horizontal="right" vertical="top"/>
    </xf>
    <xf numFmtId="41" fontId="5" fillId="0" borderId="4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37" fontId="7" fillId="0" borderId="0" xfId="7" applyNumberFormat="1" applyFont="1" applyFill="1" applyAlignment="1">
      <alignment horizontal="center" vertical="center"/>
    </xf>
    <xf numFmtId="37" fontId="12" fillId="0" borderId="0" xfId="7" applyNumberFormat="1" applyFont="1" applyFill="1" applyAlignment="1">
      <alignment vertical="center"/>
    </xf>
    <xf numFmtId="37" fontId="13" fillId="0" borderId="0" xfId="7" applyNumberFormat="1" applyFont="1" applyFill="1" applyAlignment="1">
      <alignment horizontal="center" vertical="center"/>
    </xf>
    <xf numFmtId="41" fontId="12" fillId="0" borderId="0" xfId="1" applyNumberFormat="1" applyFont="1" applyFill="1" applyAlignment="1">
      <alignment vertical="center"/>
    </xf>
    <xf numFmtId="41" fontId="12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8" fillId="0" borderId="0" xfId="7" quotePrefix="1" applyFont="1" applyFill="1" applyAlignment="1">
      <alignment horizontal="center" vertical="top"/>
    </xf>
    <xf numFmtId="41" fontId="14" fillId="0" borderId="0" xfId="7" applyNumberFormat="1" applyFont="1" applyFill="1" applyAlignment="1">
      <alignment vertical="center"/>
    </xf>
    <xf numFmtId="168" fontId="12" fillId="0" borderId="2" xfId="4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top"/>
    </xf>
    <xf numFmtId="41" fontId="5" fillId="0" borderId="0" xfId="0" applyNumberFormat="1" applyFont="1" applyFill="1" applyBorder="1" applyAlignment="1">
      <alignment vertical="top"/>
    </xf>
    <xf numFmtId="41" fontId="5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0" fontId="5" fillId="0" borderId="0" xfId="10" applyNumberFormat="1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37" fontId="4" fillId="0" borderId="0" xfId="7" applyNumberFormat="1" applyFont="1" applyFill="1" applyAlignment="1">
      <alignment horizontal="left" vertical="center"/>
    </xf>
    <xf numFmtId="37" fontId="4" fillId="0" borderId="0" xfId="7" applyNumberFormat="1" applyFont="1" applyFill="1" applyAlignment="1">
      <alignment horizontal="left"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7" applyNumberFormat="1" applyFont="1" applyFill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showGridLines="0" tabSelected="1" zoomScaleNormal="100" zoomScaleSheetLayoutView="70" workbookViewId="0">
      <selection activeCell="F9" sqref="F9"/>
    </sheetView>
  </sheetViews>
  <sheetFormatPr defaultColWidth="9.109375" defaultRowHeight="24" customHeight="1" x14ac:dyDescent="0.25"/>
  <cols>
    <col min="1" max="3" width="9.109375" style="9"/>
    <col min="4" max="4" width="10" style="9" customWidth="1"/>
    <col min="5" max="5" width="5.88671875" style="9" customWidth="1"/>
    <col min="6" max="6" width="10.88671875" style="9" customWidth="1"/>
    <col min="7" max="7" width="7.5546875" style="10" customWidth="1"/>
    <col min="8" max="8" width="1.44140625" style="9" customWidth="1"/>
    <col min="9" max="9" width="16.88671875" style="18" customWidth="1"/>
    <col min="10" max="10" width="1.44140625" style="9" customWidth="1"/>
    <col min="11" max="11" width="16.88671875" style="18" customWidth="1"/>
    <col min="12" max="12" width="0.109375" style="12" customWidth="1"/>
    <col min="13" max="13" width="18.109375" style="36" bestFit="1" customWidth="1"/>
    <col min="14" max="14" width="22.44140625" style="9" customWidth="1"/>
    <col min="15" max="15" width="9.109375" style="9"/>
    <col min="16" max="16" width="13.88671875" style="9" bestFit="1" customWidth="1"/>
    <col min="17" max="18" width="9.109375" style="9"/>
    <col min="19" max="19" width="11.5546875" style="9" bestFit="1" customWidth="1"/>
    <col min="20" max="20" width="13.88671875" style="9" bestFit="1" customWidth="1"/>
    <col min="21" max="21" width="1.88671875" style="9" customWidth="1"/>
    <col min="22" max="22" width="11.5546875" style="9" bestFit="1" customWidth="1"/>
    <col min="23" max="23" width="12.109375" style="9" bestFit="1" customWidth="1"/>
    <col min="24" max="24" width="2.109375" style="9" customWidth="1"/>
    <col min="25" max="25" width="12.109375" style="9" bestFit="1" customWidth="1"/>
    <col min="26" max="16384" width="9.109375" style="9"/>
  </cols>
  <sheetData>
    <row r="1" spans="1:25" ht="24" customHeight="1" x14ac:dyDescent="0.25">
      <c r="A1" s="13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5" ht="24" customHeight="1" x14ac:dyDescent="0.25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5" ht="24" customHeight="1" x14ac:dyDescent="0.25">
      <c r="A3" s="14" t="s">
        <v>134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25" ht="24" customHeight="1" x14ac:dyDescent="0.25">
      <c r="A4" s="14"/>
      <c r="B4" s="14"/>
      <c r="C4" s="14"/>
      <c r="D4" s="14"/>
      <c r="E4" s="14"/>
      <c r="F4" s="14"/>
      <c r="G4" s="14"/>
      <c r="H4" s="14"/>
      <c r="I4" s="11"/>
      <c r="J4" s="14"/>
      <c r="K4" s="11" t="s">
        <v>22</v>
      </c>
      <c r="L4" s="14"/>
    </row>
    <row r="5" spans="1:25" s="18" customFormat="1" ht="24" customHeight="1" x14ac:dyDescent="0.25">
      <c r="A5" s="15"/>
      <c r="B5" s="16"/>
      <c r="C5" s="15"/>
      <c r="D5" s="15"/>
      <c r="E5" s="16"/>
      <c r="F5" s="15"/>
      <c r="G5" s="26" t="s">
        <v>0</v>
      </c>
      <c r="I5" s="8" t="s">
        <v>135</v>
      </c>
      <c r="J5" s="8"/>
      <c r="K5" s="8" t="s">
        <v>80</v>
      </c>
      <c r="L5" s="19"/>
      <c r="M5" s="36"/>
    </row>
    <row r="6" spans="1:25" s="18" customFormat="1" ht="24" customHeight="1" x14ac:dyDescent="0.25">
      <c r="A6" s="15"/>
      <c r="B6" s="16"/>
      <c r="C6" s="15"/>
      <c r="D6" s="15"/>
      <c r="E6" s="16"/>
      <c r="F6" s="15"/>
      <c r="G6" s="17"/>
      <c r="I6" s="23" t="s">
        <v>34</v>
      </c>
      <c r="J6" s="8"/>
      <c r="K6" s="23" t="s">
        <v>33</v>
      </c>
      <c r="L6" s="19"/>
      <c r="M6" s="36"/>
    </row>
    <row r="7" spans="1:25" s="18" customFormat="1" ht="24" customHeight="1" x14ac:dyDescent="0.25">
      <c r="A7" s="15"/>
      <c r="B7" s="16"/>
      <c r="C7" s="15"/>
      <c r="D7" s="15"/>
      <c r="E7" s="16"/>
      <c r="F7" s="15"/>
      <c r="G7" s="17"/>
      <c r="I7" s="23" t="s">
        <v>35</v>
      </c>
      <c r="J7" s="8"/>
      <c r="K7" s="23"/>
      <c r="L7" s="19"/>
      <c r="M7" s="36"/>
    </row>
    <row r="8" spans="1:25" s="18" customFormat="1" ht="24" customHeight="1" x14ac:dyDescent="0.25">
      <c r="A8" s="13" t="s">
        <v>1</v>
      </c>
      <c r="M8" s="36"/>
      <c r="S8" s="19"/>
      <c r="T8" s="19"/>
      <c r="U8" s="19"/>
      <c r="V8" s="19"/>
      <c r="W8" s="19"/>
      <c r="X8" s="19"/>
      <c r="Y8" s="19"/>
    </row>
    <row r="9" spans="1:25" s="18" customFormat="1" ht="24" customHeight="1" x14ac:dyDescent="0.25">
      <c r="A9" s="18" t="s">
        <v>65</v>
      </c>
      <c r="G9" s="44"/>
      <c r="M9" s="36"/>
      <c r="S9" s="45"/>
      <c r="T9" s="45"/>
      <c r="V9" s="46"/>
      <c r="W9" s="46"/>
    </row>
    <row r="10" spans="1:25" s="18" customFormat="1" ht="24" customHeight="1" x14ac:dyDescent="0.25">
      <c r="A10" s="18" t="s">
        <v>162</v>
      </c>
      <c r="G10" s="47">
        <v>6</v>
      </c>
      <c r="H10" s="47"/>
      <c r="I10" s="3">
        <v>18016627</v>
      </c>
      <c r="J10" s="3"/>
      <c r="K10" s="3">
        <v>18440830</v>
      </c>
      <c r="M10" s="127"/>
    </row>
    <row r="11" spans="1:25" s="18" customFormat="1" ht="24" customHeight="1" x14ac:dyDescent="0.25">
      <c r="A11" s="48" t="s">
        <v>51</v>
      </c>
      <c r="E11" s="47"/>
      <c r="G11" s="47">
        <v>7</v>
      </c>
      <c r="H11" s="47"/>
      <c r="I11" s="3">
        <v>11347</v>
      </c>
      <c r="J11" s="49"/>
      <c r="K11" s="3">
        <v>19859</v>
      </c>
      <c r="M11" s="127"/>
    </row>
    <row r="12" spans="1:25" s="18" customFormat="1" ht="24" customHeight="1" x14ac:dyDescent="0.25">
      <c r="A12" s="48" t="s">
        <v>36</v>
      </c>
      <c r="E12" s="47"/>
      <c r="G12" s="47">
        <v>11</v>
      </c>
      <c r="H12" s="47"/>
      <c r="I12" s="3">
        <v>370044</v>
      </c>
      <c r="J12" s="49"/>
      <c r="K12" s="3">
        <v>418474</v>
      </c>
      <c r="M12" s="128"/>
    </row>
    <row r="13" spans="1:25" s="18" customFormat="1" ht="24" customHeight="1" x14ac:dyDescent="0.25">
      <c r="A13" s="48" t="s">
        <v>37</v>
      </c>
      <c r="E13" s="47"/>
      <c r="G13" s="47"/>
      <c r="H13" s="47"/>
      <c r="I13" s="4">
        <v>5015</v>
      </c>
      <c r="J13" s="49"/>
      <c r="K13" s="4">
        <v>478</v>
      </c>
      <c r="M13" s="128"/>
    </row>
    <row r="14" spans="1:25" s="18" customFormat="1" ht="24" customHeight="1" x14ac:dyDescent="0.25">
      <c r="A14" s="13" t="s">
        <v>2</v>
      </c>
      <c r="I14" s="5">
        <f>SUM(I10:I13)</f>
        <v>18403033</v>
      </c>
      <c r="J14" s="3"/>
      <c r="K14" s="5">
        <f>SUM(K10:K13)</f>
        <v>18879641</v>
      </c>
      <c r="M14" s="129"/>
    </row>
    <row r="15" spans="1:25" s="18" customFormat="1" ht="24" customHeight="1" x14ac:dyDescent="0.25">
      <c r="A15" s="13" t="s">
        <v>3</v>
      </c>
      <c r="I15" s="3"/>
      <c r="J15" s="3"/>
      <c r="K15" s="3"/>
      <c r="M15" s="128"/>
    </row>
    <row r="16" spans="1:25" s="18" customFormat="1" ht="24" customHeight="1" x14ac:dyDescent="0.25">
      <c r="A16" s="18" t="s">
        <v>38</v>
      </c>
      <c r="E16" s="47"/>
      <c r="G16" s="47"/>
      <c r="H16" s="47"/>
      <c r="I16" s="4">
        <v>2334</v>
      </c>
      <c r="J16" s="3"/>
      <c r="K16" s="4">
        <v>2047</v>
      </c>
      <c r="M16" s="128"/>
    </row>
    <row r="17" spans="1:13" s="18" customFormat="1" ht="24" customHeight="1" x14ac:dyDescent="0.25">
      <c r="A17" s="50" t="s">
        <v>4</v>
      </c>
      <c r="E17" s="47"/>
      <c r="I17" s="5">
        <f>SUM(I16)</f>
        <v>2334</v>
      </c>
      <c r="J17" s="3"/>
      <c r="K17" s="5">
        <f>SUM(K16)</f>
        <v>2047</v>
      </c>
      <c r="M17" s="129"/>
    </row>
    <row r="18" spans="1:13" s="18" customFormat="1" ht="24" customHeight="1" thickBot="1" x14ac:dyDescent="0.3">
      <c r="A18" s="14" t="s">
        <v>5</v>
      </c>
      <c r="E18" s="47"/>
      <c r="I18" s="51">
        <f>+I14-I17</f>
        <v>18400699</v>
      </c>
      <c r="J18" s="3"/>
      <c r="K18" s="51">
        <f>+K14-K17</f>
        <v>18877594</v>
      </c>
      <c r="M18" s="129"/>
    </row>
    <row r="19" spans="1:13" s="18" customFormat="1" ht="24" customHeight="1" thickTop="1" x14ac:dyDescent="0.25">
      <c r="A19" s="14" t="s">
        <v>5</v>
      </c>
      <c r="I19" s="52"/>
      <c r="J19" s="3"/>
      <c r="K19" s="52"/>
      <c r="M19" s="11"/>
    </row>
    <row r="20" spans="1:13" s="18" customFormat="1" ht="24" customHeight="1" x14ac:dyDescent="0.25">
      <c r="A20" s="18" t="s">
        <v>6</v>
      </c>
      <c r="G20" s="47">
        <v>8</v>
      </c>
      <c r="H20" s="47"/>
      <c r="I20" s="3">
        <v>18289835</v>
      </c>
      <c r="J20" s="3"/>
      <c r="K20" s="52">
        <v>18686080</v>
      </c>
      <c r="M20" s="11"/>
    </row>
    <row r="21" spans="1:13" s="18" customFormat="1" ht="24" customHeight="1" x14ac:dyDescent="0.25">
      <c r="A21" s="48" t="s">
        <v>7</v>
      </c>
      <c r="G21" s="47">
        <v>8</v>
      </c>
      <c r="H21" s="47"/>
      <c r="I21" s="53">
        <v>110864</v>
      </c>
      <c r="J21" s="3"/>
      <c r="K21" s="53">
        <v>191514</v>
      </c>
      <c r="M21" s="129"/>
    </row>
    <row r="22" spans="1:13" s="18" customFormat="1" ht="24" customHeight="1" thickBot="1" x14ac:dyDescent="0.3">
      <c r="A22" s="13" t="s">
        <v>5</v>
      </c>
      <c r="I22" s="51">
        <f>SUM(I20:I21)</f>
        <v>18400699</v>
      </c>
      <c r="J22" s="3"/>
      <c r="K22" s="51">
        <f>SUM(K20:K21)</f>
        <v>18877594</v>
      </c>
      <c r="M22" s="129"/>
    </row>
    <row r="23" spans="1:13" s="18" customFormat="1" ht="24" customHeight="1" thickTop="1" x14ac:dyDescent="0.25">
      <c r="I23" s="33">
        <f>+I22-I18</f>
        <v>0</v>
      </c>
      <c r="J23" s="6"/>
      <c r="K23" s="33">
        <f>+K22-K18</f>
        <v>0</v>
      </c>
      <c r="M23" s="81"/>
    </row>
    <row r="24" spans="1:13" s="18" customFormat="1" ht="24" customHeight="1" x14ac:dyDescent="0.25">
      <c r="A24" s="18" t="s">
        <v>74</v>
      </c>
      <c r="I24" s="54">
        <v>8.8231000000000002</v>
      </c>
      <c r="J24" s="54"/>
      <c r="K24" s="54">
        <f>ROUNDDOWN(K22/K25,5)</f>
        <v>9.0518300000000007</v>
      </c>
      <c r="M24" s="130"/>
    </row>
    <row r="25" spans="1:13" s="18" customFormat="1" ht="24" customHeight="1" x14ac:dyDescent="0.25">
      <c r="A25" s="18" t="s">
        <v>133</v>
      </c>
      <c r="G25" s="20"/>
      <c r="H25" s="20"/>
      <c r="I25" s="52">
        <v>2085500</v>
      </c>
      <c r="J25" s="52"/>
      <c r="K25" s="52">
        <v>2085500</v>
      </c>
      <c r="M25" s="11"/>
    </row>
    <row r="26" spans="1:13" ht="24" customHeight="1" x14ac:dyDescent="0.25">
      <c r="A26" s="18"/>
      <c r="B26" s="18"/>
      <c r="C26" s="18"/>
      <c r="D26" s="18"/>
      <c r="E26" s="18"/>
      <c r="F26" s="18"/>
      <c r="G26" s="20"/>
      <c r="H26" s="21"/>
      <c r="L26" s="20"/>
      <c r="M26" s="80"/>
    </row>
    <row r="27" spans="1:13" ht="24" customHeight="1" x14ac:dyDescent="0.25">
      <c r="A27" s="18" t="s">
        <v>27</v>
      </c>
      <c r="B27" s="18"/>
      <c r="C27" s="18"/>
      <c r="D27" s="18"/>
      <c r="E27" s="18"/>
      <c r="F27" s="18"/>
      <c r="G27" s="18"/>
      <c r="H27" s="22"/>
      <c r="I27" s="19"/>
      <c r="J27" s="22"/>
      <c r="K27" s="19"/>
      <c r="L27" s="18"/>
    </row>
    <row r="28" spans="1:13" ht="24" customHeight="1" x14ac:dyDescent="0.25">
      <c r="A28" s="18"/>
      <c r="B28" s="18"/>
      <c r="C28" s="18"/>
      <c r="D28" s="18"/>
      <c r="E28" s="18"/>
      <c r="F28" s="18"/>
      <c r="G28" s="18"/>
      <c r="H28" s="18"/>
      <c r="J28" s="18"/>
      <c r="L28" s="18"/>
    </row>
    <row r="29" spans="1:13" ht="24" customHeight="1" x14ac:dyDescent="0.25">
      <c r="A29" s="18"/>
      <c r="B29" s="18"/>
      <c r="C29" s="18"/>
      <c r="D29" s="18"/>
      <c r="E29" s="18"/>
      <c r="F29" s="18"/>
      <c r="G29" s="18"/>
      <c r="H29" s="18"/>
      <c r="J29" s="18"/>
      <c r="L29" s="18"/>
    </row>
    <row r="30" spans="1:13" ht="24" customHeight="1" x14ac:dyDescent="0.25">
      <c r="A30" s="24"/>
      <c r="B30" s="24"/>
      <c r="C30" s="24"/>
      <c r="D30" s="24"/>
      <c r="F30" s="43"/>
      <c r="H30" s="24"/>
      <c r="I30" s="25"/>
      <c r="J30" s="24"/>
      <c r="K30" s="25"/>
    </row>
    <row r="31" spans="1:13" ht="24" customHeight="1" x14ac:dyDescent="0.25">
      <c r="A31" s="138" t="s">
        <v>70</v>
      </c>
      <c r="B31" s="138"/>
      <c r="C31" s="138"/>
      <c r="D31" s="138"/>
      <c r="F31" s="18"/>
      <c r="H31" s="138" t="s">
        <v>67</v>
      </c>
      <c r="I31" s="138"/>
      <c r="J31" s="138"/>
      <c r="K31" s="138"/>
    </row>
    <row r="32" spans="1:13" ht="24" customHeight="1" x14ac:dyDescent="0.25">
      <c r="A32" s="139" t="s">
        <v>66</v>
      </c>
      <c r="B32" s="139"/>
      <c r="C32" s="139"/>
      <c r="D32" s="139"/>
      <c r="F32" s="18"/>
      <c r="H32" s="139" t="s">
        <v>68</v>
      </c>
      <c r="I32" s="139"/>
      <c r="J32" s="139"/>
      <c r="K32" s="139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0"/>
  <sheetViews>
    <sheetView showGridLines="0" zoomScale="55" zoomScaleNormal="55" zoomScaleSheetLayoutView="100" workbookViewId="0">
      <selection sqref="A1:XFD1048576"/>
    </sheetView>
  </sheetViews>
  <sheetFormatPr defaultColWidth="9.109375" defaultRowHeight="21" customHeight="1" x14ac:dyDescent="0.25"/>
  <cols>
    <col min="1" max="1" width="3.109375" style="27" customWidth="1"/>
    <col min="2" max="2" width="58.109375" style="27" bestFit="1" customWidth="1"/>
    <col min="3" max="3" width="21.5546875" style="27" customWidth="1"/>
    <col min="4" max="4" width="2" style="27" customWidth="1"/>
    <col min="5" max="5" width="14.88671875" style="27" customWidth="1"/>
    <col min="6" max="6" width="2" style="27" customWidth="1"/>
    <col min="7" max="7" width="14.88671875" style="27" customWidth="1"/>
    <col min="8" max="8" width="2" style="27" customWidth="1"/>
    <col min="9" max="9" width="14.88671875" style="31" customWidth="1"/>
    <col min="10" max="10" width="2" style="27" customWidth="1"/>
    <col min="11" max="11" width="14.88671875" style="27" customWidth="1"/>
    <col min="12" max="12" width="2" style="27" customWidth="1"/>
    <col min="13" max="13" width="14.88671875" style="27" customWidth="1"/>
    <col min="14" max="14" width="2" style="27" customWidth="1"/>
    <col min="15" max="15" width="14.88671875" style="27" customWidth="1"/>
    <col min="16" max="16" width="0.88671875" style="27" customWidth="1"/>
    <col min="17" max="17" width="13.5546875" style="37" bestFit="1" customWidth="1"/>
    <col min="18" max="18" width="9.109375" style="27"/>
    <col min="19" max="19" width="13.5546875" style="27" bestFit="1" customWidth="1"/>
    <col min="20" max="16384" width="9.109375" style="27"/>
  </cols>
  <sheetData>
    <row r="1" spans="1:19" ht="20.25" customHeight="1" x14ac:dyDescent="0.25">
      <c r="A1" s="140" t="s">
        <v>50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9" ht="20.25" customHeight="1" x14ac:dyDescent="0.25">
      <c r="A2" s="140" t="s">
        <v>16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9" ht="20.25" customHeight="1" x14ac:dyDescent="0.25">
      <c r="A3" s="140" t="s">
        <v>134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9" ht="20.25" customHeight="1" x14ac:dyDescent="0.25">
      <c r="A4" s="134" t="s">
        <v>52</v>
      </c>
      <c r="B4" s="134"/>
      <c r="C4" s="134"/>
      <c r="D4" s="134"/>
      <c r="E4" s="134"/>
      <c r="F4" s="134"/>
      <c r="G4" s="134"/>
      <c r="H4" s="134"/>
      <c r="I4" s="134"/>
      <c r="J4" s="134"/>
      <c r="L4" s="134"/>
      <c r="N4" s="134"/>
    </row>
    <row r="5" spans="1:19" ht="20.25" customHeight="1" x14ac:dyDescent="0.25">
      <c r="A5" s="134"/>
      <c r="B5" s="134"/>
      <c r="C5" s="134"/>
      <c r="D5" s="134"/>
      <c r="E5" s="142" t="s">
        <v>135</v>
      </c>
      <c r="F5" s="142"/>
      <c r="G5" s="142"/>
      <c r="H5" s="142"/>
      <c r="I5" s="142"/>
      <c r="J5" s="134"/>
      <c r="K5" s="142" t="s">
        <v>80</v>
      </c>
      <c r="L5" s="142"/>
      <c r="M5" s="142"/>
      <c r="N5" s="142"/>
      <c r="O5" s="142"/>
    </row>
    <row r="6" spans="1:19" ht="20.25" customHeight="1" x14ac:dyDescent="0.25">
      <c r="A6" s="134"/>
      <c r="B6" s="134"/>
      <c r="C6" s="134"/>
      <c r="D6" s="134"/>
      <c r="E6" s="143" t="s">
        <v>21</v>
      </c>
      <c r="F6" s="143"/>
      <c r="G6" s="143"/>
      <c r="H6" s="143"/>
      <c r="I6" s="143"/>
      <c r="J6" s="134"/>
      <c r="K6" s="28"/>
      <c r="L6" s="134"/>
      <c r="M6" s="1" t="s">
        <v>33</v>
      </c>
      <c r="N6" s="134"/>
      <c r="O6" s="28"/>
    </row>
    <row r="7" spans="1:19" ht="22.65" customHeight="1" x14ac:dyDescent="0.25">
      <c r="E7" s="55"/>
      <c r="G7" s="56"/>
      <c r="I7" s="29" t="s">
        <v>17</v>
      </c>
      <c r="K7" s="55"/>
      <c r="M7" s="56"/>
      <c r="O7" s="57" t="s">
        <v>17</v>
      </c>
    </row>
    <row r="8" spans="1:19" s="61" customFormat="1" ht="22.65" customHeight="1" x14ac:dyDescent="0.25">
      <c r="A8" s="141" t="s">
        <v>58</v>
      </c>
      <c r="B8" s="141"/>
      <c r="C8" s="141"/>
      <c r="D8" s="58"/>
      <c r="E8" s="59" t="s">
        <v>60</v>
      </c>
      <c r="F8" s="60"/>
      <c r="G8" s="59" t="s">
        <v>18</v>
      </c>
      <c r="H8" s="60"/>
      <c r="I8" s="30" t="s">
        <v>28</v>
      </c>
      <c r="J8" s="60"/>
      <c r="K8" s="59" t="s">
        <v>60</v>
      </c>
      <c r="L8" s="60"/>
      <c r="M8" s="59" t="s">
        <v>18</v>
      </c>
      <c r="N8" s="60"/>
      <c r="O8" s="135" t="s">
        <v>28</v>
      </c>
      <c r="Q8" s="62"/>
    </row>
    <row r="9" spans="1:19" ht="22.65" customHeight="1" x14ac:dyDescent="0.25">
      <c r="A9" s="57"/>
      <c r="B9" s="57"/>
      <c r="C9" s="57"/>
      <c r="D9" s="57"/>
      <c r="E9" s="55" t="s">
        <v>119</v>
      </c>
      <c r="F9" s="58"/>
      <c r="G9" s="55" t="s">
        <v>119</v>
      </c>
      <c r="H9" s="58"/>
      <c r="I9" s="29" t="s">
        <v>19</v>
      </c>
      <c r="J9" s="58"/>
      <c r="K9" s="55" t="s">
        <v>119</v>
      </c>
      <c r="L9" s="58"/>
      <c r="M9" s="55" t="s">
        <v>119</v>
      </c>
      <c r="N9" s="58"/>
      <c r="O9" s="57" t="s">
        <v>19</v>
      </c>
    </row>
    <row r="10" spans="1:19" ht="22.65" customHeight="1" x14ac:dyDescent="0.25">
      <c r="A10" s="63" t="s">
        <v>116</v>
      </c>
      <c r="B10" s="57"/>
      <c r="C10" s="57"/>
      <c r="D10" s="57"/>
      <c r="E10" s="55"/>
      <c r="F10" s="58"/>
      <c r="G10" s="55"/>
      <c r="H10" s="58"/>
      <c r="I10" s="29"/>
      <c r="J10" s="58"/>
      <c r="K10" s="55"/>
      <c r="L10" s="58"/>
      <c r="M10" s="55"/>
      <c r="N10" s="58"/>
      <c r="O10" s="57"/>
    </row>
    <row r="11" spans="1:19" ht="22.65" customHeight="1" x14ac:dyDescent="0.25">
      <c r="A11" s="27" t="s">
        <v>53</v>
      </c>
      <c r="B11" s="57"/>
      <c r="C11" s="57"/>
      <c r="D11" s="57"/>
      <c r="E11" s="55"/>
      <c r="F11" s="58"/>
      <c r="G11" s="55"/>
      <c r="H11" s="58"/>
      <c r="I11" s="29"/>
      <c r="J11" s="58"/>
      <c r="K11" s="55"/>
      <c r="L11" s="58"/>
      <c r="M11" s="55"/>
      <c r="N11" s="58"/>
      <c r="O11" s="57"/>
    </row>
    <row r="12" spans="1:19" ht="22.65" customHeight="1" x14ac:dyDescent="0.25">
      <c r="A12" s="57"/>
      <c r="B12" s="64" t="s">
        <v>40</v>
      </c>
      <c r="C12" s="57"/>
      <c r="D12" s="57"/>
      <c r="E12" s="55"/>
      <c r="F12" s="58"/>
      <c r="G12" s="55"/>
      <c r="H12" s="58"/>
      <c r="I12" s="29"/>
      <c r="J12" s="58"/>
      <c r="K12" s="55"/>
      <c r="L12" s="58"/>
      <c r="M12" s="55"/>
      <c r="N12" s="58"/>
      <c r="O12" s="57"/>
    </row>
    <row r="13" spans="1:19" ht="22.65" customHeight="1" x14ac:dyDescent="0.25">
      <c r="A13" s="57"/>
      <c r="B13" s="64" t="s">
        <v>62</v>
      </c>
      <c r="C13" s="57"/>
      <c r="D13" s="57"/>
      <c r="E13" s="55"/>
      <c r="F13" s="58"/>
      <c r="G13" s="55"/>
      <c r="H13" s="58"/>
      <c r="I13" s="29"/>
      <c r="J13" s="58"/>
      <c r="K13" s="55"/>
      <c r="L13" s="58"/>
      <c r="M13" s="55"/>
      <c r="N13" s="58"/>
      <c r="O13" s="57"/>
    </row>
    <row r="14" spans="1:19" ht="22.65" customHeight="1" x14ac:dyDescent="0.25">
      <c r="A14" s="57"/>
      <c r="B14" s="64" t="s">
        <v>63</v>
      </c>
      <c r="C14" s="57"/>
      <c r="D14" s="57"/>
      <c r="E14" s="65">
        <v>15496203</v>
      </c>
      <c r="F14" s="58"/>
      <c r="G14" s="65">
        <v>17156649</v>
      </c>
      <c r="H14" s="58"/>
      <c r="I14" s="126">
        <v>95.23</v>
      </c>
      <c r="J14" s="58"/>
      <c r="K14" s="65">
        <v>15900288</v>
      </c>
      <c r="L14" s="58"/>
      <c r="M14" s="65">
        <v>17621146</v>
      </c>
      <c r="N14" s="58"/>
      <c r="O14" s="30">
        <v>95.56</v>
      </c>
      <c r="R14" s="71"/>
      <c r="S14" s="82"/>
    </row>
    <row r="15" spans="1:19" ht="22.65" customHeight="1" x14ac:dyDescent="0.25">
      <c r="A15" s="63" t="s">
        <v>41</v>
      </c>
      <c r="B15" s="57"/>
      <c r="C15" s="57"/>
      <c r="D15" s="57"/>
      <c r="E15" s="65">
        <f>SUM(E14)</f>
        <v>15496203</v>
      </c>
      <c r="F15" s="66"/>
      <c r="G15" s="65">
        <f>SUM(G14)</f>
        <v>17156649</v>
      </c>
      <c r="H15" s="66"/>
      <c r="I15" s="42">
        <f>SUM(I14)</f>
        <v>95.23</v>
      </c>
      <c r="J15" s="58"/>
      <c r="K15" s="65">
        <f>SUM(K14)</f>
        <v>15900288</v>
      </c>
      <c r="L15" s="66"/>
      <c r="M15" s="65">
        <f>SUM(M14)</f>
        <v>17621146</v>
      </c>
      <c r="N15" s="66"/>
      <c r="O15" s="30">
        <f>SUM(O14)</f>
        <v>95.56</v>
      </c>
      <c r="R15" s="71"/>
    </row>
    <row r="16" spans="1:19" ht="22.65" customHeight="1" x14ac:dyDescent="0.25">
      <c r="A16" s="57"/>
      <c r="B16" s="57"/>
      <c r="C16" s="57"/>
      <c r="D16" s="57"/>
      <c r="E16" s="55"/>
      <c r="F16" s="58"/>
      <c r="G16" s="55"/>
      <c r="H16" s="58"/>
      <c r="I16" s="29"/>
      <c r="J16" s="58"/>
      <c r="K16" s="55"/>
      <c r="L16" s="58"/>
      <c r="M16" s="55"/>
      <c r="N16" s="58"/>
      <c r="O16" s="29"/>
      <c r="R16" s="71"/>
    </row>
    <row r="17" spans="1:19" ht="22.65" customHeight="1" x14ac:dyDescent="0.25">
      <c r="A17" s="63" t="s">
        <v>117</v>
      </c>
      <c r="B17" s="57"/>
      <c r="C17" s="57"/>
      <c r="D17" s="57"/>
      <c r="E17" s="38"/>
      <c r="F17" s="58"/>
      <c r="G17" s="55"/>
      <c r="H17" s="58"/>
      <c r="I17" s="29"/>
      <c r="J17" s="58"/>
      <c r="K17" s="38"/>
      <c r="L17" s="58"/>
      <c r="M17" s="55"/>
      <c r="N17" s="58"/>
      <c r="O17" s="29"/>
      <c r="R17" s="71"/>
    </row>
    <row r="18" spans="1:19" ht="22.65" customHeight="1" x14ac:dyDescent="0.25">
      <c r="A18" s="27" t="s">
        <v>81</v>
      </c>
      <c r="B18" s="57"/>
      <c r="C18" s="67" t="s">
        <v>54</v>
      </c>
      <c r="D18" s="57"/>
      <c r="E18" s="38"/>
      <c r="F18" s="58"/>
      <c r="G18" s="55"/>
      <c r="H18" s="58"/>
      <c r="I18" s="29"/>
      <c r="J18" s="58"/>
      <c r="K18" s="38"/>
      <c r="L18" s="58"/>
      <c r="M18" s="55"/>
      <c r="N18" s="58"/>
      <c r="O18" s="29"/>
      <c r="R18" s="71"/>
    </row>
    <row r="19" spans="1:19" ht="22.65" customHeight="1" x14ac:dyDescent="0.25">
      <c r="A19" s="63"/>
      <c r="B19" s="68" t="s">
        <v>82</v>
      </c>
      <c r="C19" s="57" t="s">
        <v>83</v>
      </c>
      <c r="D19" s="57"/>
      <c r="E19" s="69">
        <v>50000</v>
      </c>
      <c r="F19" s="69"/>
      <c r="G19" s="69">
        <v>50000</v>
      </c>
      <c r="H19" s="58"/>
      <c r="I19" s="39">
        <v>0.28000000000000003</v>
      </c>
      <c r="J19" s="58"/>
      <c r="K19" s="69">
        <v>50000</v>
      </c>
      <c r="L19" s="70"/>
      <c r="M19" s="69">
        <v>50000</v>
      </c>
      <c r="N19" s="58"/>
      <c r="O19" s="84">
        <v>0.27</v>
      </c>
      <c r="Q19" s="133"/>
      <c r="R19" s="71"/>
      <c r="S19" s="31"/>
    </row>
    <row r="20" spans="1:19" ht="22.65" customHeight="1" x14ac:dyDescent="0.25">
      <c r="A20" s="63"/>
      <c r="B20" s="68" t="s">
        <v>82</v>
      </c>
      <c r="C20" s="57" t="s">
        <v>84</v>
      </c>
      <c r="D20" s="57"/>
      <c r="E20" s="69">
        <v>30000</v>
      </c>
      <c r="F20" s="69"/>
      <c r="G20" s="69">
        <v>30000</v>
      </c>
      <c r="H20" s="58"/>
      <c r="I20" s="39">
        <v>0.17</v>
      </c>
      <c r="J20" s="58"/>
      <c r="K20" s="69">
        <v>30000</v>
      </c>
      <c r="L20" s="70"/>
      <c r="M20" s="69">
        <v>30000</v>
      </c>
      <c r="N20" s="58"/>
      <c r="O20" s="29">
        <v>0.16</v>
      </c>
      <c r="Q20" s="133"/>
      <c r="R20" s="71"/>
      <c r="S20" s="31"/>
    </row>
    <row r="21" spans="1:19" ht="22.65" customHeight="1" x14ac:dyDescent="0.25">
      <c r="A21" s="27" t="s">
        <v>39</v>
      </c>
      <c r="B21" s="57"/>
      <c r="C21" s="67"/>
      <c r="D21" s="57"/>
      <c r="E21" s="38"/>
      <c r="F21" s="38"/>
      <c r="G21" s="38"/>
      <c r="H21" s="38"/>
      <c r="I21" s="85"/>
      <c r="J21" s="58"/>
      <c r="K21" s="38"/>
      <c r="L21" s="38"/>
      <c r="M21" s="38"/>
      <c r="N21" s="38"/>
      <c r="O21" s="38"/>
      <c r="Q21" s="133"/>
      <c r="R21" s="71"/>
      <c r="S21" s="31"/>
    </row>
    <row r="22" spans="1:19" ht="22.65" customHeight="1" x14ac:dyDescent="0.25">
      <c r="A22" s="63"/>
      <c r="B22" s="64" t="s">
        <v>85</v>
      </c>
      <c r="C22" s="72" t="s">
        <v>89</v>
      </c>
      <c r="D22" s="57"/>
      <c r="E22" s="73">
        <v>0</v>
      </c>
      <c r="F22" s="73"/>
      <c r="G22" s="73">
        <v>0</v>
      </c>
      <c r="H22" s="73"/>
      <c r="I22" s="39">
        <v>0</v>
      </c>
      <c r="J22" s="58"/>
      <c r="K22" s="73">
        <v>19991</v>
      </c>
      <c r="L22" s="73"/>
      <c r="M22" s="73">
        <v>19990</v>
      </c>
      <c r="N22" s="73"/>
      <c r="O22" s="39">
        <v>0.11</v>
      </c>
      <c r="Q22" s="133"/>
      <c r="R22" s="71"/>
      <c r="S22" s="31"/>
    </row>
    <row r="23" spans="1:19" ht="22.65" customHeight="1" x14ac:dyDescent="0.25">
      <c r="A23" s="63"/>
      <c r="B23" s="64" t="s">
        <v>86</v>
      </c>
      <c r="C23" s="72" t="s">
        <v>90</v>
      </c>
      <c r="D23" s="57"/>
      <c r="E23" s="73">
        <v>0</v>
      </c>
      <c r="F23" s="73"/>
      <c r="G23" s="73">
        <v>0</v>
      </c>
      <c r="H23" s="73"/>
      <c r="I23" s="39">
        <v>0</v>
      </c>
      <c r="J23" s="58"/>
      <c r="K23" s="73">
        <v>14990</v>
      </c>
      <c r="L23" s="73"/>
      <c r="M23" s="73">
        <v>14990</v>
      </c>
      <c r="N23" s="73"/>
      <c r="O23" s="39">
        <v>0.08</v>
      </c>
      <c r="Q23" s="133"/>
      <c r="R23" s="71"/>
      <c r="S23" s="31"/>
    </row>
    <row r="24" spans="1:19" ht="22.65" customHeight="1" x14ac:dyDescent="0.25">
      <c r="A24" s="63"/>
      <c r="B24" s="64" t="s">
        <v>77</v>
      </c>
      <c r="C24" s="72" t="s">
        <v>78</v>
      </c>
      <c r="D24" s="57"/>
      <c r="E24" s="73">
        <v>0</v>
      </c>
      <c r="F24" s="73"/>
      <c r="G24" s="73">
        <v>0</v>
      </c>
      <c r="H24" s="73"/>
      <c r="I24" s="39">
        <v>0</v>
      </c>
      <c r="J24" s="58"/>
      <c r="K24" s="73">
        <v>29986</v>
      </c>
      <c r="L24" s="73"/>
      <c r="M24" s="73">
        <v>29973</v>
      </c>
      <c r="N24" s="73"/>
      <c r="O24" s="39">
        <v>0.16</v>
      </c>
      <c r="Q24" s="133"/>
      <c r="R24" s="71"/>
      <c r="S24" s="31"/>
    </row>
    <row r="25" spans="1:19" ht="22.65" customHeight="1" x14ac:dyDescent="0.25">
      <c r="A25" s="63"/>
      <c r="B25" s="64" t="s">
        <v>87</v>
      </c>
      <c r="C25" s="72" t="s">
        <v>78</v>
      </c>
      <c r="D25" s="57"/>
      <c r="E25" s="73">
        <v>0</v>
      </c>
      <c r="F25" s="73"/>
      <c r="G25" s="73">
        <v>0</v>
      </c>
      <c r="H25" s="73"/>
      <c r="I25" s="39">
        <v>0</v>
      </c>
      <c r="J25" s="58"/>
      <c r="K25" s="73">
        <v>49954</v>
      </c>
      <c r="L25" s="73"/>
      <c r="M25" s="73">
        <v>49954</v>
      </c>
      <c r="N25" s="73"/>
      <c r="O25" s="39">
        <v>0.27</v>
      </c>
      <c r="Q25" s="133"/>
      <c r="R25" s="71"/>
      <c r="S25" s="31"/>
    </row>
    <row r="26" spans="1:19" ht="22.65" customHeight="1" x14ac:dyDescent="0.25">
      <c r="A26" s="63"/>
      <c r="B26" s="64" t="s">
        <v>88</v>
      </c>
      <c r="C26" s="72" t="s">
        <v>91</v>
      </c>
      <c r="D26" s="57"/>
      <c r="E26" s="73">
        <v>0</v>
      </c>
      <c r="F26" s="73"/>
      <c r="G26" s="73">
        <v>0</v>
      </c>
      <c r="H26" s="73"/>
      <c r="I26" s="39">
        <v>0</v>
      </c>
      <c r="J26" s="58"/>
      <c r="K26" s="73">
        <v>289714</v>
      </c>
      <c r="L26" s="73"/>
      <c r="M26" s="73">
        <v>289715</v>
      </c>
      <c r="N26" s="73"/>
      <c r="O26" s="39">
        <v>1.57</v>
      </c>
      <c r="Q26" s="133"/>
      <c r="R26" s="71"/>
      <c r="S26" s="31"/>
    </row>
    <row r="27" spans="1:19" ht="22.65" customHeight="1" x14ac:dyDescent="0.25">
      <c r="A27" s="63"/>
      <c r="B27" s="64" t="s">
        <v>92</v>
      </c>
      <c r="C27" s="72" t="s">
        <v>100</v>
      </c>
      <c r="D27" s="57"/>
      <c r="E27" s="73">
        <v>0</v>
      </c>
      <c r="F27" s="73"/>
      <c r="G27" s="73">
        <v>0</v>
      </c>
      <c r="H27" s="73"/>
      <c r="I27" s="39">
        <v>0</v>
      </c>
      <c r="J27" s="58"/>
      <c r="K27" s="73">
        <v>29957</v>
      </c>
      <c r="L27" s="73"/>
      <c r="M27" s="73">
        <v>29957</v>
      </c>
      <c r="N27" s="73"/>
      <c r="O27" s="39">
        <v>0.16</v>
      </c>
      <c r="Q27" s="133"/>
      <c r="R27" s="71"/>
      <c r="S27" s="31"/>
    </row>
    <row r="28" spans="1:19" ht="22.65" customHeight="1" x14ac:dyDescent="0.25">
      <c r="A28" s="63"/>
      <c r="B28" s="64" t="s">
        <v>93</v>
      </c>
      <c r="C28" s="72" t="s">
        <v>101</v>
      </c>
      <c r="D28" s="57"/>
      <c r="E28" s="73">
        <v>0</v>
      </c>
      <c r="F28" s="73"/>
      <c r="G28" s="73">
        <v>0</v>
      </c>
      <c r="H28" s="73"/>
      <c r="I28" s="39">
        <v>0</v>
      </c>
      <c r="J28" s="58"/>
      <c r="K28" s="73">
        <v>15972</v>
      </c>
      <c r="L28" s="73"/>
      <c r="M28" s="73">
        <v>15971</v>
      </c>
      <c r="N28" s="73"/>
      <c r="O28" s="39">
        <v>0.09</v>
      </c>
      <c r="Q28" s="133"/>
      <c r="R28" s="71"/>
      <c r="S28" s="31"/>
    </row>
    <row r="29" spans="1:19" ht="22.65" customHeight="1" x14ac:dyDescent="0.25">
      <c r="A29" s="63"/>
      <c r="B29" s="64" t="s">
        <v>94</v>
      </c>
      <c r="C29" s="72" t="s">
        <v>102</v>
      </c>
      <c r="D29" s="57"/>
      <c r="E29" s="73">
        <v>0</v>
      </c>
      <c r="F29" s="73"/>
      <c r="G29" s="73">
        <v>0</v>
      </c>
      <c r="H29" s="73"/>
      <c r="I29" s="39">
        <v>0</v>
      </c>
      <c r="J29" s="58"/>
      <c r="K29" s="73">
        <v>20021</v>
      </c>
      <c r="L29" s="73"/>
      <c r="M29" s="73">
        <v>20002</v>
      </c>
      <c r="N29" s="73"/>
      <c r="O29" s="39">
        <v>0.11</v>
      </c>
      <c r="Q29" s="133"/>
      <c r="R29" s="71"/>
      <c r="S29" s="31"/>
    </row>
    <row r="30" spans="1:19" ht="22.65" customHeight="1" x14ac:dyDescent="0.25">
      <c r="A30" s="63"/>
      <c r="B30" s="64" t="s">
        <v>155</v>
      </c>
      <c r="C30" s="72" t="s">
        <v>83</v>
      </c>
      <c r="D30" s="57"/>
      <c r="E30" s="73">
        <v>24933</v>
      </c>
      <c r="F30" s="73"/>
      <c r="G30" s="73">
        <v>24934</v>
      </c>
      <c r="H30" s="73"/>
      <c r="I30" s="39">
        <v>0.14000000000000001</v>
      </c>
      <c r="J30" s="58"/>
      <c r="K30" s="73">
        <v>0</v>
      </c>
      <c r="L30" s="73"/>
      <c r="M30" s="73">
        <v>0</v>
      </c>
      <c r="N30" s="73"/>
      <c r="O30" s="73">
        <v>0</v>
      </c>
      <c r="Q30" s="133"/>
      <c r="R30" s="71"/>
      <c r="S30" s="82"/>
    </row>
    <row r="31" spans="1:19" ht="22.5" customHeight="1" x14ac:dyDescent="0.25">
      <c r="A31" s="63"/>
      <c r="B31" s="64" t="s">
        <v>95</v>
      </c>
      <c r="C31" s="72" t="s">
        <v>103</v>
      </c>
      <c r="D31" s="57"/>
      <c r="E31" s="73">
        <v>10006</v>
      </c>
      <c r="F31" s="73"/>
      <c r="G31" s="73">
        <v>10002</v>
      </c>
      <c r="H31" s="73"/>
      <c r="I31" s="39">
        <v>0.06</v>
      </c>
      <c r="J31" s="58"/>
      <c r="K31" s="73">
        <v>10057</v>
      </c>
      <c r="L31" s="73"/>
      <c r="M31" s="73">
        <v>10002</v>
      </c>
      <c r="N31" s="73"/>
      <c r="O31" s="39">
        <v>0.05</v>
      </c>
      <c r="Q31" s="133"/>
      <c r="R31" s="71"/>
      <c r="S31" s="82"/>
    </row>
    <row r="32" spans="1:19" ht="22.5" customHeight="1" x14ac:dyDescent="0.25">
      <c r="A32" s="63"/>
      <c r="B32" s="64" t="s">
        <v>156</v>
      </c>
      <c r="C32" s="72" t="s">
        <v>144</v>
      </c>
      <c r="D32" s="57"/>
      <c r="E32" s="73">
        <v>19941</v>
      </c>
      <c r="F32" s="73"/>
      <c r="G32" s="73">
        <v>19933</v>
      </c>
      <c r="H32" s="73"/>
      <c r="I32" s="39">
        <v>0.11</v>
      </c>
      <c r="J32" s="58"/>
      <c r="K32" s="73">
        <v>0</v>
      </c>
      <c r="L32" s="73"/>
      <c r="M32" s="73">
        <v>0</v>
      </c>
      <c r="N32" s="73"/>
      <c r="O32" s="73">
        <v>0</v>
      </c>
      <c r="Q32" s="133"/>
      <c r="R32" s="71"/>
      <c r="S32" s="82"/>
    </row>
    <row r="33" spans="1:19" ht="22.65" customHeight="1" x14ac:dyDescent="0.25">
      <c r="A33" s="63"/>
      <c r="B33" s="64"/>
      <c r="C33" s="72"/>
      <c r="D33" s="57"/>
      <c r="E33" s="73"/>
      <c r="F33" s="73"/>
      <c r="G33" s="73"/>
      <c r="H33" s="73"/>
      <c r="I33" s="39"/>
      <c r="J33" s="58"/>
      <c r="K33" s="73"/>
      <c r="L33" s="73"/>
      <c r="M33" s="73"/>
      <c r="N33" s="73"/>
      <c r="O33" s="39"/>
      <c r="Q33" s="133"/>
      <c r="R33" s="71"/>
    </row>
    <row r="34" spans="1:19" ht="22.65" customHeight="1" x14ac:dyDescent="0.25">
      <c r="A34" s="35" t="s">
        <v>27</v>
      </c>
      <c r="B34" s="64"/>
      <c r="C34" s="72"/>
      <c r="D34" s="57"/>
      <c r="E34" s="73"/>
      <c r="F34" s="73"/>
      <c r="G34" s="73"/>
      <c r="H34" s="73"/>
      <c r="I34" s="39"/>
      <c r="J34" s="58"/>
      <c r="K34" s="73"/>
      <c r="L34" s="73"/>
      <c r="M34" s="73"/>
      <c r="N34" s="73"/>
      <c r="O34" s="73"/>
      <c r="Q34" s="133"/>
      <c r="R34" s="71"/>
    </row>
    <row r="35" spans="1:19" ht="22.5" customHeight="1" x14ac:dyDescent="0.25">
      <c r="A35" s="140" t="s">
        <v>50</v>
      </c>
      <c r="B35" s="140"/>
      <c r="C35" s="140"/>
      <c r="D35" s="140"/>
      <c r="E35" s="140"/>
      <c r="F35" s="140"/>
      <c r="G35" s="140"/>
      <c r="H35" s="140"/>
      <c r="I35" s="140"/>
      <c r="J35" s="140"/>
      <c r="Q35" s="133"/>
      <c r="R35" s="71"/>
    </row>
    <row r="36" spans="1:19" ht="22.65" customHeight="1" x14ac:dyDescent="0.25">
      <c r="A36" s="140" t="s">
        <v>75</v>
      </c>
      <c r="B36" s="140"/>
      <c r="C36" s="140"/>
      <c r="D36" s="140"/>
      <c r="E36" s="140"/>
      <c r="F36" s="140"/>
      <c r="G36" s="140"/>
      <c r="H36" s="140"/>
      <c r="I36" s="140"/>
      <c r="J36" s="140"/>
      <c r="Q36" s="133"/>
      <c r="R36" s="71"/>
    </row>
    <row r="37" spans="1:19" ht="20.25" customHeight="1" x14ac:dyDescent="0.25">
      <c r="A37" s="140" t="s">
        <v>134</v>
      </c>
      <c r="B37" s="140"/>
      <c r="C37" s="140"/>
      <c r="D37" s="140"/>
      <c r="E37" s="140"/>
      <c r="F37" s="140"/>
      <c r="G37" s="140"/>
      <c r="H37" s="140"/>
      <c r="I37" s="140"/>
      <c r="J37" s="140"/>
      <c r="Q37" s="133"/>
      <c r="R37" s="71"/>
    </row>
    <row r="38" spans="1:19" ht="20.25" customHeight="1" x14ac:dyDescent="0.25">
      <c r="A38" s="134" t="s">
        <v>52</v>
      </c>
      <c r="B38" s="134"/>
      <c r="C38" s="134"/>
      <c r="D38" s="134"/>
      <c r="E38" s="134"/>
      <c r="F38" s="134"/>
      <c r="G38" s="134"/>
      <c r="H38" s="134"/>
      <c r="I38" s="134"/>
      <c r="J38" s="134"/>
      <c r="L38" s="134"/>
      <c r="N38" s="134"/>
      <c r="Q38" s="133"/>
      <c r="R38" s="71"/>
    </row>
    <row r="39" spans="1:19" ht="20.25" customHeight="1" x14ac:dyDescent="0.25">
      <c r="A39" s="134"/>
      <c r="B39" s="134"/>
      <c r="C39" s="134"/>
      <c r="D39" s="134"/>
      <c r="E39" s="142" t="s">
        <v>135</v>
      </c>
      <c r="F39" s="142"/>
      <c r="G39" s="142"/>
      <c r="H39" s="142"/>
      <c r="I39" s="142"/>
      <c r="J39" s="134"/>
      <c r="K39" s="142" t="s">
        <v>80</v>
      </c>
      <c r="L39" s="142"/>
      <c r="M39" s="142"/>
      <c r="N39" s="142"/>
      <c r="O39" s="142"/>
      <c r="Q39" s="133"/>
      <c r="R39" s="71"/>
    </row>
    <row r="40" spans="1:19" ht="20.25" customHeight="1" x14ac:dyDescent="0.25">
      <c r="A40" s="134"/>
      <c r="B40" s="134"/>
      <c r="C40" s="134"/>
      <c r="D40" s="134"/>
      <c r="E40" s="143" t="s">
        <v>21</v>
      </c>
      <c r="F40" s="143"/>
      <c r="G40" s="143"/>
      <c r="H40" s="143"/>
      <c r="I40" s="143"/>
      <c r="J40" s="134"/>
      <c r="K40" s="28"/>
      <c r="L40" s="134"/>
      <c r="M40" s="1" t="s">
        <v>33</v>
      </c>
      <c r="N40" s="134"/>
      <c r="O40" s="28"/>
      <c r="Q40" s="133"/>
      <c r="R40" s="71"/>
    </row>
    <row r="41" spans="1:19" ht="22.65" customHeight="1" x14ac:dyDescent="0.25">
      <c r="E41" s="55"/>
      <c r="G41" s="56"/>
      <c r="I41" s="29" t="s">
        <v>17</v>
      </c>
      <c r="K41" s="55"/>
      <c r="M41" s="56"/>
      <c r="O41" s="57" t="s">
        <v>17</v>
      </c>
      <c r="Q41" s="133"/>
      <c r="R41" s="71"/>
    </row>
    <row r="42" spans="1:19" s="61" customFormat="1" ht="22.65" customHeight="1" x14ac:dyDescent="0.25">
      <c r="A42" s="141" t="s">
        <v>58</v>
      </c>
      <c r="B42" s="141"/>
      <c r="C42" s="141"/>
      <c r="D42" s="58"/>
      <c r="E42" s="59" t="s">
        <v>60</v>
      </c>
      <c r="F42" s="60"/>
      <c r="G42" s="59" t="s">
        <v>18</v>
      </c>
      <c r="H42" s="60"/>
      <c r="I42" s="30" t="s">
        <v>28</v>
      </c>
      <c r="J42" s="60"/>
      <c r="K42" s="59" t="s">
        <v>60</v>
      </c>
      <c r="L42" s="60"/>
      <c r="M42" s="59" t="s">
        <v>18</v>
      </c>
      <c r="N42" s="60"/>
      <c r="O42" s="135" t="s">
        <v>28</v>
      </c>
      <c r="Q42" s="133"/>
      <c r="R42" s="71"/>
    </row>
    <row r="43" spans="1:19" ht="22.65" customHeight="1" x14ac:dyDescent="0.25">
      <c r="A43" s="57"/>
      <c r="B43" s="57"/>
      <c r="C43" s="57"/>
      <c r="D43" s="57"/>
      <c r="E43" s="55" t="s">
        <v>119</v>
      </c>
      <c r="F43" s="58"/>
      <c r="G43" s="55" t="s">
        <v>119</v>
      </c>
      <c r="H43" s="58"/>
      <c r="I43" s="29" t="s">
        <v>19</v>
      </c>
      <c r="J43" s="58"/>
      <c r="K43" s="55" t="s">
        <v>119</v>
      </c>
      <c r="L43" s="58"/>
      <c r="M43" s="55" t="s">
        <v>119</v>
      </c>
      <c r="N43" s="58"/>
      <c r="O43" s="57" t="s">
        <v>19</v>
      </c>
      <c r="Q43" s="133"/>
      <c r="R43" s="71"/>
    </row>
    <row r="44" spans="1:19" ht="22.65" customHeight="1" x14ac:dyDescent="0.25">
      <c r="A44" s="63"/>
      <c r="B44" s="64" t="s">
        <v>96</v>
      </c>
      <c r="C44" s="72" t="s">
        <v>104</v>
      </c>
      <c r="D44" s="57"/>
      <c r="E44" s="73">
        <v>29884</v>
      </c>
      <c r="F44" s="73"/>
      <c r="G44" s="73">
        <v>29850</v>
      </c>
      <c r="H44" s="73"/>
      <c r="I44" s="39">
        <v>0.17</v>
      </c>
      <c r="J44" s="58"/>
      <c r="K44" s="73">
        <v>29667</v>
      </c>
      <c r="L44" s="73"/>
      <c r="M44" s="73">
        <v>29711</v>
      </c>
      <c r="N44" s="73"/>
      <c r="O44" s="39">
        <v>0.16</v>
      </c>
      <c r="Q44" s="133"/>
      <c r="R44" s="71"/>
      <c r="S44" s="82"/>
    </row>
    <row r="45" spans="1:19" ht="22.65" customHeight="1" x14ac:dyDescent="0.25">
      <c r="A45" s="63"/>
      <c r="B45" s="64" t="s">
        <v>97</v>
      </c>
      <c r="C45" s="72" t="s">
        <v>105</v>
      </c>
      <c r="D45" s="57"/>
      <c r="E45" s="73">
        <v>9948</v>
      </c>
      <c r="F45" s="73"/>
      <c r="G45" s="73">
        <v>9935</v>
      </c>
      <c r="H45" s="73"/>
      <c r="I45" s="39">
        <v>0.06</v>
      </c>
      <c r="J45" s="58"/>
      <c r="K45" s="73">
        <v>9873</v>
      </c>
      <c r="L45" s="73"/>
      <c r="M45" s="73">
        <v>9892</v>
      </c>
      <c r="N45" s="73"/>
      <c r="O45" s="39">
        <v>0.05</v>
      </c>
      <c r="Q45" s="133"/>
      <c r="R45" s="71"/>
      <c r="S45" s="82"/>
    </row>
    <row r="46" spans="1:19" ht="22.65" customHeight="1" x14ac:dyDescent="0.25">
      <c r="A46" s="63"/>
      <c r="B46" s="64" t="s">
        <v>98</v>
      </c>
      <c r="C46" s="72" t="s">
        <v>106</v>
      </c>
      <c r="D46" s="57"/>
      <c r="E46" s="73">
        <v>35250</v>
      </c>
      <c r="F46" s="73"/>
      <c r="G46" s="73">
        <v>35006</v>
      </c>
      <c r="H46" s="73"/>
      <c r="I46" s="39">
        <v>0.19</v>
      </c>
      <c r="J46" s="58"/>
      <c r="K46" s="73">
        <v>35091</v>
      </c>
      <c r="L46" s="73"/>
      <c r="M46" s="73">
        <v>35008</v>
      </c>
      <c r="N46" s="73"/>
      <c r="O46" s="39">
        <v>0.19</v>
      </c>
      <c r="Q46" s="133"/>
      <c r="R46" s="71"/>
      <c r="S46" s="82"/>
    </row>
    <row r="47" spans="1:19" ht="22.65" customHeight="1" x14ac:dyDescent="0.25">
      <c r="A47" s="63"/>
      <c r="B47" s="64" t="s">
        <v>99</v>
      </c>
      <c r="C47" s="72" t="s">
        <v>107</v>
      </c>
      <c r="D47" s="57"/>
      <c r="E47" s="73">
        <v>9933</v>
      </c>
      <c r="F47" s="73"/>
      <c r="G47" s="73">
        <v>9914</v>
      </c>
      <c r="H47" s="73"/>
      <c r="I47" s="39">
        <v>0.06</v>
      </c>
      <c r="J47" s="58"/>
      <c r="K47" s="73">
        <v>9861</v>
      </c>
      <c r="L47" s="73"/>
      <c r="M47" s="73">
        <v>9873</v>
      </c>
      <c r="N47" s="73"/>
      <c r="O47" s="39">
        <v>0.05</v>
      </c>
      <c r="Q47" s="133"/>
      <c r="R47" s="71"/>
      <c r="S47" s="82"/>
    </row>
    <row r="48" spans="1:19" ht="22.65" customHeight="1" x14ac:dyDescent="0.25">
      <c r="A48" s="63"/>
      <c r="B48" s="64" t="s">
        <v>126</v>
      </c>
      <c r="C48" s="72" t="s">
        <v>127</v>
      </c>
      <c r="D48" s="57"/>
      <c r="E48" s="73">
        <v>14898</v>
      </c>
      <c r="F48" s="73"/>
      <c r="G48" s="73">
        <v>14848</v>
      </c>
      <c r="H48" s="73"/>
      <c r="I48" s="39">
        <v>0.08</v>
      </c>
      <c r="J48" s="58"/>
      <c r="K48" s="73">
        <v>0</v>
      </c>
      <c r="L48" s="73"/>
      <c r="M48" s="73">
        <v>0</v>
      </c>
      <c r="N48" s="73"/>
      <c r="O48" s="39">
        <v>0</v>
      </c>
      <c r="Q48" s="133"/>
      <c r="R48" s="71"/>
      <c r="S48" s="82"/>
    </row>
    <row r="49" spans="1:19" ht="22.65" customHeight="1" x14ac:dyDescent="0.25">
      <c r="A49" s="63"/>
      <c r="B49" s="64" t="s">
        <v>128</v>
      </c>
      <c r="C49" s="72" t="s">
        <v>129</v>
      </c>
      <c r="D49" s="57"/>
      <c r="E49" s="73">
        <v>20081</v>
      </c>
      <c r="F49" s="73"/>
      <c r="G49" s="73">
        <v>20011</v>
      </c>
      <c r="H49" s="73"/>
      <c r="I49" s="39">
        <v>0.11</v>
      </c>
      <c r="J49" s="58"/>
      <c r="K49" s="73">
        <v>0</v>
      </c>
      <c r="L49" s="73"/>
      <c r="M49" s="73">
        <v>0</v>
      </c>
      <c r="N49" s="73"/>
      <c r="O49" s="39">
        <v>0</v>
      </c>
      <c r="Q49" s="133"/>
      <c r="R49" s="71"/>
      <c r="S49" s="82"/>
    </row>
    <row r="50" spans="1:19" ht="22.65" customHeight="1" x14ac:dyDescent="0.25">
      <c r="A50" s="63"/>
      <c r="B50" s="64" t="s">
        <v>142</v>
      </c>
      <c r="C50" s="72" t="s">
        <v>143</v>
      </c>
      <c r="D50" s="57"/>
      <c r="E50" s="73">
        <v>98888</v>
      </c>
      <c r="F50" s="73"/>
      <c r="G50" s="73">
        <v>98737</v>
      </c>
      <c r="H50" s="73"/>
      <c r="I50" s="39">
        <v>0.54</v>
      </c>
      <c r="J50" s="58"/>
      <c r="K50" s="73">
        <v>0</v>
      </c>
      <c r="L50" s="73"/>
      <c r="M50" s="73">
        <v>0</v>
      </c>
      <c r="N50" s="73"/>
      <c r="O50" s="39">
        <v>0</v>
      </c>
      <c r="Q50" s="133"/>
      <c r="R50" s="71"/>
      <c r="S50" s="82"/>
    </row>
    <row r="51" spans="1:19" ht="22.65" customHeight="1" x14ac:dyDescent="0.25">
      <c r="A51" s="63"/>
      <c r="B51" s="64"/>
      <c r="C51" s="72"/>
      <c r="D51" s="57"/>
      <c r="E51" s="73"/>
      <c r="F51" s="73"/>
      <c r="G51" s="73"/>
      <c r="H51" s="73"/>
      <c r="I51" s="83"/>
      <c r="J51" s="58"/>
      <c r="K51" s="73"/>
      <c r="L51" s="73"/>
      <c r="M51" s="73"/>
      <c r="N51" s="73"/>
      <c r="O51" s="39"/>
      <c r="Q51" s="133"/>
      <c r="R51" s="71"/>
      <c r="S51" s="82"/>
    </row>
    <row r="52" spans="1:19" ht="22.65" customHeight="1" x14ac:dyDescent="0.25">
      <c r="A52" s="27" t="s">
        <v>72</v>
      </c>
      <c r="B52" s="64"/>
      <c r="C52" s="72"/>
      <c r="D52" s="57"/>
      <c r="E52" s="73"/>
      <c r="F52" s="73"/>
      <c r="G52" s="73"/>
      <c r="H52" s="73"/>
      <c r="I52" s="83"/>
      <c r="J52" s="58"/>
      <c r="K52" s="73"/>
      <c r="L52" s="73"/>
      <c r="M52" s="73"/>
      <c r="N52" s="73"/>
      <c r="O52" s="73"/>
      <c r="Q52" s="133"/>
      <c r="R52" s="71"/>
      <c r="S52" s="82"/>
    </row>
    <row r="53" spans="1:19" ht="22.65" customHeight="1" x14ac:dyDescent="0.25">
      <c r="A53" s="63"/>
      <c r="B53" s="64" t="s">
        <v>108</v>
      </c>
      <c r="C53" s="72" t="s">
        <v>112</v>
      </c>
      <c r="D53" s="57"/>
      <c r="E53" s="73">
        <v>0</v>
      </c>
      <c r="F53" s="73"/>
      <c r="G53" s="73">
        <v>0</v>
      </c>
      <c r="H53" s="73"/>
      <c r="I53" s="83">
        <f t="shared" ref="I53:I56" si="0">(G53/$G$65)*100</f>
        <v>0</v>
      </c>
      <c r="J53" s="58"/>
      <c r="K53" s="73">
        <v>99888</v>
      </c>
      <c r="L53" s="73"/>
      <c r="M53" s="73">
        <v>99885</v>
      </c>
      <c r="N53" s="73"/>
      <c r="O53" s="39">
        <v>0.55000000000000004</v>
      </c>
      <c r="Q53" s="133"/>
      <c r="R53" s="71"/>
      <c r="S53" s="82"/>
    </row>
    <row r="54" spans="1:19" ht="22.65" customHeight="1" x14ac:dyDescent="0.25">
      <c r="A54" s="63"/>
      <c r="B54" s="64" t="s">
        <v>109</v>
      </c>
      <c r="C54" s="72" t="s">
        <v>113</v>
      </c>
      <c r="D54" s="57"/>
      <c r="E54" s="73">
        <v>0</v>
      </c>
      <c r="F54" s="73"/>
      <c r="G54" s="73">
        <v>0</v>
      </c>
      <c r="H54" s="73"/>
      <c r="I54" s="83">
        <f t="shared" si="0"/>
        <v>0</v>
      </c>
      <c r="J54" s="58"/>
      <c r="K54" s="73">
        <v>39870</v>
      </c>
      <c r="L54" s="73"/>
      <c r="M54" s="73">
        <v>39890</v>
      </c>
      <c r="N54" s="73"/>
      <c r="O54" s="39">
        <v>0.22</v>
      </c>
      <c r="Q54" s="133"/>
      <c r="R54" s="71"/>
      <c r="S54" s="82"/>
    </row>
    <row r="55" spans="1:19" ht="22.65" customHeight="1" x14ac:dyDescent="0.25">
      <c r="A55" s="63"/>
      <c r="B55" s="64" t="s">
        <v>110</v>
      </c>
      <c r="C55" s="72" t="s">
        <v>114</v>
      </c>
      <c r="D55" s="57"/>
      <c r="E55" s="73">
        <v>0</v>
      </c>
      <c r="F55" s="73"/>
      <c r="G55" s="73">
        <v>0</v>
      </c>
      <c r="H55" s="73"/>
      <c r="I55" s="83">
        <f t="shared" si="0"/>
        <v>0</v>
      </c>
      <c r="J55" s="58"/>
      <c r="K55" s="73">
        <v>19923</v>
      </c>
      <c r="L55" s="73"/>
      <c r="M55" s="73">
        <v>19935</v>
      </c>
      <c r="N55" s="73"/>
      <c r="O55" s="39">
        <v>0.11</v>
      </c>
      <c r="Q55" s="133"/>
      <c r="R55" s="71"/>
      <c r="S55" s="82"/>
    </row>
    <row r="56" spans="1:19" ht="22.65" customHeight="1" x14ac:dyDescent="0.25">
      <c r="A56" s="63"/>
      <c r="B56" s="64" t="s">
        <v>111</v>
      </c>
      <c r="C56" s="72" t="s">
        <v>115</v>
      </c>
      <c r="D56" s="57"/>
      <c r="E56" s="73">
        <v>0</v>
      </c>
      <c r="F56" s="73"/>
      <c r="G56" s="73">
        <v>0</v>
      </c>
      <c r="H56" s="73"/>
      <c r="I56" s="83">
        <f t="shared" si="0"/>
        <v>0</v>
      </c>
      <c r="J56" s="58"/>
      <c r="K56" s="73">
        <v>14927</v>
      </c>
      <c r="L56" s="73"/>
      <c r="M56" s="73">
        <v>14936</v>
      </c>
      <c r="N56" s="73"/>
      <c r="O56" s="39">
        <v>0.08</v>
      </c>
      <c r="Q56" s="133"/>
      <c r="R56" s="71"/>
      <c r="S56" s="82"/>
    </row>
    <row r="57" spans="1:19" ht="22.65" customHeight="1" x14ac:dyDescent="0.25">
      <c r="A57" s="63"/>
      <c r="B57" s="64" t="s">
        <v>122</v>
      </c>
      <c r="C57" s="72" t="s">
        <v>124</v>
      </c>
      <c r="D57" s="57"/>
      <c r="E57" s="73">
        <v>99864</v>
      </c>
      <c r="F57" s="73"/>
      <c r="G57" s="73">
        <v>99855</v>
      </c>
      <c r="H57" s="73"/>
      <c r="I57" s="39">
        <v>0.55000000000000004</v>
      </c>
      <c r="J57" s="58"/>
      <c r="K57" s="73">
        <v>0</v>
      </c>
      <c r="L57" s="73"/>
      <c r="M57" s="73">
        <v>0</v>
      </c>
      <c r="N57" s="73"/>
      <c r="O57" s="39">
        <v>0</v>
      </c>
      <c r="Q57" s="133"/>
      <c r="R57" s="71"/>
      <c r="S57" s="82"/>
    </row>
    <row r="58" spans="1:19" ht="22.65" customHeight="1" x14ac:dyDescent="0.25">
      <c r="A58" s="63"/>
      <c r="B58" s="64" t="s">
        <v>123</v>
      </c>
      <c r="C58" s="72" t="s">
        <v>125</v>
      </c>
      <c r="D58" s="57"/>
      <c r="E58" s="73">
        <v>49894</v>
      </c>
      <c r="F58" s="73"/>
      <c r="G58" s="73">
        <v>49890</v>
      </c>
      <c r="H58" s="73"/>
      <c r="I58" s="39">
        <v>0.28000000000000003</v>
      </c>
      <c r="J58" s="58"/>
      <c r="K58" s="73">
        <v>0</v>
      </c>
      <c r="L58" s="73"/>
      <c r="M58" s="73">
        <v>0</v>
      </c>
      <c r="N58" s="73"/>
      <c r="O58" s="39">
        <v>0</v>
      </c>
      <c r="Q58" s="133"/>
      <c r="R58" s="71"/>
      <c r="S58" s="82"/>
    </row>
    <row r="59" spans="1:19" ht="22.65" customHeight="1" x14ac:dyDescent="0.25">
      <c r="A59" s="63"/>
      <c r="B59" s="64" t="s">
        <v>145</v>
      </c>
      <c r="C59" s="72" t="s">
        <v>146</v>
      </c>
      <c r="D59" s="57"/>
      <c r="E59" s="73">
        <v>89568</v>
      </c>
      <c r="F59" s="73"/>
      <c r="G59" s="73">
        <v>89522</v>
      </c>
      <c r="H59" s="73"/>
      <c r="I59" s="39">
        <v>0.5</v>
      </c>
      <c r="J59" s="58"/>
      <c r="K59" s="73">
        <v>0</v>
      </c>
      <c r="L59" s="73"/>
      <c r="M59" s="73">
        <v>0</v>
      </c>
      <c r="N59" s="73"/>
      <c r="O59" s="39">
        <v>0</v>
      </c>
      <c r="Q59" s="133"/>
      <c r="R59" s="71"/>
      <c r="S59" s="82"/>
    </row>
    <row r="60" spans="1:19" ht="22.65" customHeight="1" x14ac:dyDescent="0.25">
      <c r="A60" s="63"/>
      <c r="B60" s="64" t="s">
        <v>151</v>
      </c>
      <c r="C60" s="72" t="s">
        <v>152</v>
      </c>
      <c r="D60" s="57"/>
      <c r="E60" s="73">
        <v>109400</v>
      </c>
      <c r="F60" s="73"/>
      <c r="G60" s="73">
        <v>109360</v>
      </c>
      <c r="H60" s="73"/>
      <c r="I60" s="39">
        <v>0.6</v>
      </c>
      <c r="J60" s="58"/>
      <c r="K60" s="73">
        <v>0</v>
      </c>
      <c r="L60" s="73"/>
      <c r="M60" s="73">
        <v>0</v>
      </c>
      <c r="N60" s="73"/>
      <c r="O60" s="39">
        <v>0</v>
      </c>
      <c r="Q60" s="133"/>
      <c r="R60" s="71"/>
      <c r="S60" s="82"/>
    </row>
    <row r="61" spans="1:19" ht="22.65" customHeight="1" x14ac:dyDescent="0.25">
      <c r="A61" s="63"/>
      <c r="B61" s="64" t="s">
        <v>149</v>
      </c>
      <c r="C61" s="72" t="s">
        <v>150</v>
      </c>
      <c r="D61" s="57"/>
      <c r="E61" s="73">
        <v>79402</v>
      </c>
      <c r="F61" s="73"/>
      <c r="G61" s="73">
        <v>79387</v>
      </c>
      <c r="H61" s="73"/>
      <c r="I61" s="39">
        <v>0.44</v>
      </c>
      <c r="J61" s="58"/>
      <c r="K61" s="73">
        <v>0</v>
      </c>
      <c r="L61" s="73"/>
      <c r="M61" s="73">
        <v>0</v>
      </c>
      <c r="N61" s="73"/>
      <c r="O61" s="39">
        <v>0</v>
      </c>
      <c r="Q61" s="133"/>
      <c r="R61" s="71"/>
      <c r="S61" s="82"/>
    </row>
    <row r="62" spans="1:19" ht="22.65" customHeight="1" x14ac:dyDescent="0.25">
      <c r="A62" s="63"/>
      <c r="B62" s="64" t="s">
        <v>147</v>
      </c>
      <c r="C62" s="72" t="s">
        <v>148</v>
      </c>
      <c r="D62" s="57"/>
      <c r="E62" s="73">
        <v>9908</v>
      </c>
      <c r="F62" s="73"/>
      <c r="G62" s="73">
        <v>9909</v>
      </c>
      <c r="H62" s="73"/>
      <c r="I62" s="39">
        <v>0.05</v>
      </c>
      <c r="J62" s="58"/>
      <c r="K62" s="73">
        <v>0</v>
      </c>
      <c r="L62" s="73"/>
      <c r="M62" s="73">
        <v>0</v>
      </c>
      <c r="N62" s="73"/>
      <c r="O62" s="39">
        <v>0</v>
      </c>
      <c r="Q62" s="133"/>
      <c r="R62" s="71"/>
      <c r="S62" s="82"/>
    </row>
    <row r="63" spans="1:19" ht="22.65" customHeight="1" x14ac:dyDescent="0.25">
      <c r="A63" s="63"/>
      <c r="B63" s="64" t="s">
        <v>153</v>
      </c>
      <c r="C63" s="72" t="s">
        <v>154</v>
      </c>
      <c r="D63" s="57"/>
      <c r="E63" s="73">
        <v>68983</v>
      </c>
      <c r="F63" s="73"/>
      <c r="G63" s="73">
        <v>68885</v>
      </c>
      <c r="H63" s="73"/>
      <c r="I63" s="39">
        <v>0.38</v>
      </c>
      <c r="J63" s="58"/>
      <c r="K63" s="73">
        <v>0</v>
      </c>
      <c r="M63" s="73">
        <v>0</v>
      </c>
      <c r="N63" s="73"/>
      <c r="O63" s="39">
        <v>0</v>
      </c>
      <c r="Q63" s="133"/>
      <c r="R63" s="71"/>
      <c r="S63" s="82"/>
    </row>
    <row r="64" spans="1:19" ht="22.65" customHeight="1" x14ac:dyDescent="0.25">
      <c r="A64" s="63" t="s">
        <v>29</v>
      </c>
      <c r="E64" s="74">
        <f>SUM(E19:E29,E30:E63)</f>
        <v>860781</v>
      </c>
      <c r="F64" s="75"/>
      <c r="G64" s="74">
        <f>SUM(G19:G29,G30:G63)</f>
        <v>859978</v>
      </c>
      <c r="H64" s="75"/>
      <c r="I64" s="76">
        <f>SUM(I19:I29,I30:I63)</f>
        <v>4.7700000000000005</v>
      </c>
      <c r="K64" s="74">
        <f>SUM(K19:K29,K30:K63)</f>
        <v>819742</v>
      </c>
      <c r="M64" s="74">
        <f>SUM(M19:M29,M30:M63)</f>
        <v>819684</v>
      </c>
      <c r="N64" s="75"/>
      <c r="O64" s="76">
        <f>SUM(O19:O29,O30:P63)</f>
        <v>4.4399999999999995</v>
      </c>
      <c r="Q64" s="133"/>
      <c r="R64" s="71"/>
    </row>
    <row r="65" spans="1:22" ht="22.65" customHeight="1" thickBot="1" x14ac:dyDescent="0.3">
      <c r="A65" s="63" t="s">
        <v>42</v>
      </c>
      <c r="E65" s="77">
        <f>+E15+E64</f>
        <v>16356984</v>
      </c>
      <c r="F65" s="75"/>
      <c r="G65" s="77">
        <f>SUM(G15,G64)</f>
        <v>18016627</v>
      </c>
      <c r="H65" s="75"/>
      <c r="I65" s="40">
        <f>+I15+I64</f>
        <v>100</v>
      </c>
      <c r="K65" s="77">
        <f>+K15+K64</f>
        <v>16720030</v>
      </c>
      <c r="M65" s="77">
        <f>SUM(M15,M64)</f>
        <v>18440830</v>
      </c>
      <c r="N65" s="75"/>
      <c r="O65" s="40">
        <f>+O15+O64</f>
        <v>100</v>
      </c>
      <c r="R65" s="71"/>
    </row>
    <row r="66" spans="1:22" ht="13.5" customHeight="1" thickTop="1" x14ac:dyDescent="0.25">
      <c r="A66" s="63"/>
      <c r="E66" s="78"/>
      <c r="F66" s="75"/>
      <c r="G66" s="34">
        <f>G65-BS!I10</f>
        <v>0</v>
      </c>
      <c r="H66" s="75"/>
      <c r="I66" s="41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</row>
    <row r="67" spans="1:22" ht="22.65" customHeight="1" x14ac:dyDescent="0.25">
      <c r="A67" s="27" t="s">
        <v>120</v>
      </c>
      <c r="E67" s="79"/>
      <c r="G67" s="34"/>
      <c r="I67" s="32"/>
      <c r="K67" s="79"/>
      <c r="M67" s="34"/>
      <c r="O67" s="32"/>
      <c r="R67" s="71"/>
    </row>
    <row r="68" spans="1:22" ht="22.65" customHeight="1" x14ac:dyDescent="0.25">
      <c r="E68" s="79"/>
      <c r="G68" s="34"/>
      <c r="I68" s="32"/>
      <c r="K68" s="79"/>
      <c r="M68" s="34"/>
      <c r="O68" s="32"/>
      <c r="R68" s="71"/>
    </row>
    <row r="69" spans="1:22" ht="22.65" customHeight="1" x14ac:dyDescent="0.25">
      <c r="A69" s="35" t="s">
        <v>27</v>
      </c>
      <c r="B69" s="56"/>
      <c r="C69" s="56"/>
      <c r="D69" s="56"/>
      <c r="J69" s="56"/>
      <c r="O69" s="31"/>
      <c r="R69" s="71"/>
    </row>
    <row r="70" spans="1:22" ht="21" customHeight="1" x14ac:dyDescent="0.25">
      <c r="O70" s="31"/>
    </row>
  </sheetData>
  <mergeCells count="14">
    <mergeCell ref="A1:J1"/>
    <mergeCell ref="A2:J2"/>
    <mergeCell ref="A3:J3"/>
    <mergeCell ref="A8:C8"/>
    <mergeCell ref="A35:J35"/>
    <mergeCell ref="A36:J36"/>
    <mergeCell ref="A42:C42"/>
    <mergeCell ref="A37:J37"/>
    <mergeCell ref="E39:I39"/>
    <mergeCell ref="K5:O5"/>
    <mergeCell ref="E5:I5"/>
    <mergeCell ref="E6:I6"/>
    <mergeCell ref="K39:O39"/>
    <mergeCell ref="E40:I40"/>
  </mergeCells>
  <pageMargins left="0.82677165354330717" right="0.39370078740157483" top="0.74803149606299213" bottom="0.39370078740157483" header="0.31496062992125984" footer="0.31496062992125984"/>
  <pageSetup paperSize="9" scale="63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197B-F0FA-43E6-B7AF-068330E9A46F}">
  <dimension ref="A1:X29"/>
  <sheetViews>
    <sheetView showGridLines="0" topLeftCell="A4" zoomScaleNormal="100" zoomScaleSheetLayoutView="100" workbookViewId="0">
      <selection activeCell="A4" sqref="A1:XFD1048576"/>
    </sheetView>
  </sheetViews>
  <sheetFormatPr defaultColWidth="9.109375" defaultRowHeight="24" customHeight="1" x14ac:dyDescent="0.25"/>
  <cols>
    <col min="1" max="1" width="14.109375" style="86" customWidth="1"/>
    <col min="2" max="2" width="9.109375" style="86"/>
    <col min="3" max="3" width="12.5546875" style="86" customWidth="1"/>
    <col min="4" max="4" width="10.109375" style="86" customWidth="1"/>
    <col min="5" max="5" width="2.5546875" style="86" customWidth="1"/>
    <col min="6" max="6" width="5.44140625" style="86" customWidth="1"/>
    <col min="7" max="7" width="2.88671875" style="86" customWidth="1"/>
    <col min="8" max="8" width="9.88671875" style="87" customWidth="1"/>
    <col min="9" max="9" width="1.44140625" style="86" customWidth="1"/>
    <col min="10" max="10" width="16.44140625" style="35" customWidth="1"/>
    <col min="11" max="11" width="0.88671875" style="89" customWidth="1"/>
    <col min="12" max="12" width="16.44140625" style="88" customWidth="1"/>
    <col min="13" max="13" width="0.88671875" style="86" customWidth="1"/>
    <col min="14" max="14" width="10" style="86" bestFit="1" customWidth="1"/>
    <col min="15" max="15" width="13.88671875" style="86" bestFit="1" customWidth="1"/>
    <col min="16" max="16" width="11.5546875" style="86" bestFit="1" customWidth="1"/>
    <col min="17" max="17" width="13.5546875" style="86" bestFit="1" customWidth="1"/>
    <col min="18" max="21" width="9.109375" style="86"/>
    <col min="22" max="22" width="12" style="86" bestFit="1" customWidth="1"/>
    <col min="23" max="23" width="9.109375" style="86"/>
    <col min="24" max="24" width="12" style="86" bestFit="1" customWidth="1"/>
    <col min="25" max="256" width="9.109375" style="86"/>
    <col min="257" max="257" width="14.109375" style="86" customWidth="1"/>
    <col min="258" max="258" width="9.109375" style="86"/>
    <col min="259" max="259" width="12.5546875" style="86" customWidth="1"/>
    <col min="260" max="260" width="10.109375" style="86" customWidth="1"/>
    <col min="261" max="261" width="2.5546875" style="86" customWidth="1"/>
    <col min="262" max="262" width="5.44140625" style="86" customWidth="1"/>
    <col min="263" max="263" width="2.88671875" style="86" customWidth="1"/>
    <col min="264" max="264" width="9.88671875" style="86" customWidth="1"/>
    <col min="265" max="265" width="1.44140625" style="86" customWidth="1"/>
    <col min="266" max="266" width="16.44140625" style="86" customWidth="1"/>
    <col min="267" max="267" width="0.88671875" style="86" customWidth="1"/>
    <col min="268" max="268" width="16.44140625" style="86" customWidth="1"/>
    <col min="269" max="269" width="0.88671875" style="86" customWidth="1"/>
    <col min="270" max="270" width="10" style="86" bestFit="1" customWidth="1"/>
    <col min="271" max="271" width="13.88671875" style="86" bestFit="1" customWidth="1"/>
    <col min="272" max="272" width="11.5546875" style="86" bestFit="1" customWidth="1"/>
    <col min="273" max="273" width="13.5546875" style="86" bestFit="1" customWidth="1"/>
    <col min="274" max="277" width="9.109375" style="86"/>
    <col min="278" max="278" width="12" style="86" bestFit="1" customWidth="1"/>
    <col min="279" max="279" width="9.109375" style="86"/>
    <col min="280" max="280" width="12" style="86" bestFit="1" customWidth="1"/>
    <col min="281" max="512" width="9.109375" style="86"/>
    <col min="513" max="513" width="14.109375" style="86" customWidth="1"/>
    <col min="514" max="514" width="9.109375" style="86"/>
    <col min="515" max="515" width="12.5546875" style="86" customWidth="1"/>
    <col min="516" max="516" width="10.109375" style="86" customWidth="1"/>
    <col min="517" max="517" width="2.5546875" style="86" customWidth="1"/>
    <col min="518" max="518" width="5.44140625" style="86" customWidth="1"/>
    <col min="519" max="519" width="2.88671875" style="86" customWidth="1"/>
    <col min="520" max="520" width="9.88671875" style="86" customWidth="1"/>
    <col min="521" max="521" width="1.44140625" style="86" customWidth="1"/>
    <col min="522" max="522" width="16.44140625" style="86" customWidth="1"/>
    <col min="523" max="523" width="0.88671875" style="86" customWidth="1"/>
    <col min="524" max="524" width="16.44140625" style="86" customWidth="1"/>
    <col min="525" max="525" width="0.88671875" style="86" customWidth="1"/>
    <col min="526" max="526" width="10" style="86" bestFit="1" customWidth="1"/>
    <col min="527" max="527" width="13.88671875" style="86" bestFit="1" customWidth="1"/>
    <col min="528" max="528" width="11.5546875" style="86" bestFit="1" customWidth="1"/>
    <col min="529" max="529" width="13.5546875" style="86" bestFit="1" customWidth="1"/>
    <col min="530" max="533" width="9.109375" style="86"/>
    <col min="534" max="534" width="12" style="86" bestFit="1" customWidth="1"/>
    <col min="535" max="535" width="9.109375" style="86"/>
    <col min="536" max="536" width="12" style="86" bestFit="1" customWidth="1"/>
    <col min="537" max="768" width="9.109375" style="86"/>
    <col min="769" max="769" width="14.109375" style="86" customWidth="1"/>
    <col min="770" max="770" width="9.109375" style="86"/>
    <col min="771" max="771" width="12.5546875" style="86" customWidth="1"/>
    <col min="772" max="772" width="10.109375" style="86" customWidth="1"/>
    <col min="773" max="773" width="2.5546875" style="86" customWidth="1"/>
    <col min="774" max="774" width="5.44140625" style="86" customWidth="1"/>
    <col min="775" max="775" width="2.88671875" style="86" customWidth="1"/>
    <col min="776" max="776" width="9.88671875" style="86" customWidth="1"/>
    <col min="777" max="777" width="1.44140625" style="86" customWidth="1"/>
    <col min="778" max="778" width="16.44140625" style="86" customWidth="1"/>
    <col min="779" max="779" width="0.88671875" style="86" customWidth="1"/>
    <col min="780" max="780" width="16.44140625" style="86" customWidth="1"/>
    <col min="781" max="781" width="0.88671875" style="86" customWidth="1"/>
    <col min="782" max="782" width="10" style="86" bestFit="1" customWidth="1"/>
    <col min="783" max="783" width="13.88671875" style="86" bestFit="1" customWidth="1"/>
    <col min="784" max="784" width="11.5546875" style="86" bestFit="1" customWidth="1"/>
    <col min="785" max="785" width="13.5546875" style="86" bestFit="1" customWidth="1"/>
    <col min="786" max="789" width="9.109375" style="86"/>
    <col min="790" max="790" width="12" style="86" bestFit="1" customWidth="1"/>
    <col min="791" max="791" width="9.109375" style="86"/>
    <col min="792" max="792" width="12" style="86" bestFit="1" customWidth="1"/>
    <col min="793" max="1024" width="9.109375" style="86"/>
    <col min="1025" max="1025" width="14.109375" style="86" customWidth="1"/>
    <col min="1026" max="1026" width="9.109375" style="86"/>
    <col min="1027" max="1027" width="12.5546875" style="86" customWidth="1"/>
    <col min="1028" max="1028" width="10.109375" style="86" customWidth="1"/>
    <col min="1029" max="1029" width="2.5546875" style="86" customWidth="1"/>
    <col min="1030" max="1030" width="5.44140625" style="86" customWidth="1"/>
    <col min="1031" max="1031" width="2.88671875" style="86" customWidth="1"/>
    <col min="1032" max="1032" width="9.88671875" style="86" customWidth="1"/>
    <col min="1033" max="1033" width="1.44140625" style="86" customWidth="1"/>
    <col min="1034" max="1034" width="16.44140625" style="86" customWidth="1"/>
    <col min="1035" max="1035" width="0.88671875" style="86" customWidth="1"/>
    <col min="1036" max="1036" width="16.44140625" style="86" customWidth="1"/>
    <col min="1037" max="1037" width="0.88671875" style="86" customWidth="1"/>
    <col min="1038" max="1038" width="10" style="86" bestFit="1" customWidth="1"/>
    <col min="1039" max="1039" width="13.88671875" style="86" bestFit="1" customWidth="1"/>
    <col min="1040" max="1040" width="11.5546875" style="86" bestFit="1" customWidth="1"/>
    <col min="1041" max="1041" width="13.5546875" style="86" bestFit="1" customWidth="1"/>
    <col min="1042" max="1045" width="9.109375" style="86"/>
    <col min="1046" max="1046" width="12" style="86" bestFit="1" customWidth="1"/>
    <col min="1047" max="1047" width="9.109375" style="86"/>
    <col min="1048" max="1048" width="12" style="86" bestFit="1" customWidth="1"/>
    <col min="1049" max="1280" width="9.109375" style="86"/>
    <col min="1281" max="1281" width="14.109375" style="86" customWidth="1"/>
    <col min="1282" max="1282" width="9.109375" style="86"/>
    <col min="1283" max="1283" width="12.5546875" style="86" customWidth="1"/>
    <col min="1284" max="1284" width="10.109375" style="86" customWidth="1"/>
    <col min="1285" max="1285" width="2.5546875" style="86" customWidth="1"/>
    <col min="1286" max="1286" width="5.44140625" style="86" customWidth="1"/>
    <col min="1287" max="1287" width="2.88671875" style="86" customWidth="1"/>
    <col min="1288" max="1288" width="9.88671875" style="86" customWidth="1"/>
    <col min="1289" max="1289" width="1.44140625" style="86" customWidth="1"/>
    <col min="1290" max="1290" width="16.44140625" style="86" customWidth="1"/>
    <col min="1291" max="1291" width="0.88671875" style="86" customWidth="1"/>
    <col min="1292" max="1292" width="16.44140625" style="86" customWidth="1"/>
    <col min="1293" max="1293" width="0.88671875" style="86" customWidth="1"/>
    <col min="1294" max="1294" width="10" style="86" bestFit="1" customWidth="1"/>
    <col min="1295" max="1295" width="13.88671875" style="86" bestFit="1" customWidth="1"/>
    <col min="1296" max="1296" width="11.5546875" style="86" bestFit="1" customWidth="1"/>
    <col min="1297" max="1297" width="13.5546875" style="86" bestFit="1" customWidth="1"/>
    <col min="1298" max="1301" width="9.109375" style="86"/>
    <col min="1302" max="1302" width="12" style="86" bestFit="1" customWidth="1"/>
    <col min="1303" max="1303" width="9.109375" style="86"/>
    <col min="1304" max="1304" width="12" style="86" bestFit="1" customWidth="1"/>
    <col min="1305" max="1536" width="9.109375" style="86"/>
    <col min="1537" max="1537" width="14.109375" style="86" customWidth="1"/>
    <col min="1538" max="1538" width="9.109375" style="86"/>
    <col min="1539" max="1539" width="12.5546875" style="86" customWidth="1"/>
    <col min="1540" max="1540" width="10.109375" style="86" customWidth="1"/>
    <col min="1541" max="1541" width="2.5546875" style="86" customWidth="1"/>
    <col min="1542" max="1542" width="5.44140625" style="86" customWidth="1"/>
    <col min="1543" max="1543" width="2.88671875" style="86" customWidth="1"/>
    <col min="1544" max="1544" width="9.88671875" style="86" customWidth="1"/>
    <col min="1545" max="1545" width="1.44140625" style="86" customWidth="1"/>
    <col min="1546" max="1546" width="16.44140625" style="86" customWidth="1"/>
    <col min="1547" max="1547" width="0.88671875" style="86" customWidth="1"/>
    <col min="1548" max="1548" width="16.44140625" style="86" customWidth="1"/>
    <col min="1549" max="1549" width="0.88671875" style="86" customWidth="1"/>
    <col min="1550" max="1550" width="10" style="86" bestFit="1" customWidth="1"/>
    <col min="1551" max="1551" width="13.88671875" style="86" bestFit="1" customWidth="1"/>
    <col min="1552" max="1552" width="11.5546875" style="86" bestFit="1" customWidth="1"/>
    <col min="1553" max="1553" width="13.5546875" style="86" bestFit="1" customWidth="1"/>
    <col min="1554" max="1557" width="9.109375" style="86"/>
    <col min="1558" max="1558" width="12" style="86" bestFit="1" customWidth="1"/>
    <col min="1559" max="1559" width="9.109375" style="86"/>
    <col min="1560" max="1560" width="12" style="86" bestFit="1" customWidth="1"/>
    <col min="1561" max="1792" width="9.109375" style="86"/>
    <col min="1793" max="1793" width="14.109375" style="86" customWidth="1"/>
    <col min="1794" max="1794" width="9.109375" style="86"/>
    <col min="1795" max="1795" width="12.5546875" style="86" customWidth="1"/>
    <col min="1796" max="1796" width="10.109375" style="86" customWidth="1"/>
    <col min="1797" max="1797" width="2.5546875" style="86" customWidth="1"/>
    <col min="1798" max="1798" width="5.44140625" style="86" customWidth="1"/>
    <col min="1799" max="1799" width="2.88671875" style="86" customWidth="1"/>
    <col min="1800" max="1800" width="9.88671875" style="86" customWidth="1"/>
    <col min="1801" max="1801" width="1.44140625" style="86" customWidth="1"/>
    <col min="1802" max="1802" width="16.44140625" style="86" customWidth="1"/>
    <col min="1803" max="1803" width="0.88671875" style="86" customWidth="1"/>
    <col min="1804" max="1804" width="16.44140625" style="86" customWidth="1"/>
    <col min="1805" max="1805" width="0.88671875" style="86" customWidth="1"/>
    <col min="1806" max="1806" width="10" style="86" bestFit="1" customWidth="1"/>
    <col min="1807" max="1807" width="13.88671875" style="86" bestFit="1" customWidth="1"/>
    <col min="1808" max="1808" width="11.5546875" style="86" bestFit="1" customWidth="1"/>
    <col min="1809" max="1809" width="13.5546875" style="86" bestFit="1" customWidth="1"/>
    <col min="1810" max="1813" width="9.109375" style="86"/>
    <col min="1814" max="1814" width="12" style="86" bestFit="1" customWidth="1"/>
    <col min="1815" max="1815" width="9.109375" style="86"/>
    <col min="1816" max="1816" width="12" style="86" bestFit="1" customWidth="1"/>
    <col min="1817" max="2048" width="9.109375" style="86"/>
    <col min="2049" max="2049" width="14.109375" style="86" customWidth="1"/>
    <col min="2050" max="2050" width="9.109375" style="86"/>
    <col min="2051" max="2051" width="12.5546875" style="86" customWidth="1"/>
    <col min="2052" max="2052" width="10.109375" style="86" customWidth="1"/>
    <col min="2053" max="2053" width="2.5546875" style="86" customWidth="1"/>
    <col min="2054" max="2054" width="5.44140625" style="86" customWidth="1"/>
    <col min="2055" max="2055" width="2.88671875" style="86" customWidth="1"/>
    <col min="2056" max="2056" width="9.88671875" style="86" customWidth="1"/>
    <col min="2057" max="2057" width="1.44140625" style="86" customWidth="1"/>
    <col min="2058" max="2058" width="16.44140625" style="86" customWidth="1"/>
    <col min="2059" max="2059" width="0.88671875" style="86" customWidth="1"/>
    <col min="2060" max="2060" width="16.44140625" style="86" customWidth="1"/>
    <col min="2061" max="2061" width="0.88671875" style="86" customWidth="1"/>
    <col min="2062" max="2062" width="10" style="86" bestFit="1" customWidth="1"/>
    <col min="2063" max="2063" width="13.88671875" style="86" bestFit="1" customWidth="1"/>
    <col min="2064" max="2064" width="11.5546875" style="86" bestFit="1" customWidth="1"/>
    <col min="2065" max="2065" width="13.5546875" style="86" bestFit="1" customWidth="1"/>
    <col min="2066" max="2069" width="9.109375" style="86"/>
    <col min="2070" max="2070" width="12" style="86" bestFit="1" customWidth="1"/>
    <col min="2071" max="2071" width="9.109375" style="86"/>
    <col min="2072" max="2072" width="12" style="86" bestFit="1" customWidth="1"/>
    <col min="2073" max="2304" width="9.109375" style="86"/>
    <col min="2305" max="2305" width="14.109375" style="86" customWidth="1"/>
    <col min="2306" max="2306" width="9.109375" style="86"/>
    <col min="2307" max="2307" width="12.5546875" style="86" customWidth="1"/>
    <col min="2308" max="2308" width="10.109375" style="86" customWidth="1"/>
    <col min="2309" max="2309" width="2.5546875" style="86" customWidth="1"/>
    <col min="2310" max="2310" width="5.44140625" style="86" customWidth="1"/>
    <col min="2311" max="2311" width="2.88671875" style="86" customWidth="1"/>
    <col min="2312" max="2312" width="9.88671875" style="86" customWidth="1"/>
    <col min="2313" max="2313" width="1.44140625" style="86" customWidth="1"/>
    <col min="2314" max="2314" width="16.44140625" style="86" customWidth="1"/>
    <col min="2315" max="2315" width="0.88671875" style="86" customWidth="1"/>
    <col min="2316" max="2316" width="16.44140625" style="86" customWidth="1"/>
    <col min="2317" max="2317" width="0.88671875" style="86" customWidth="1"/>
    <col min="2318" max="2318" width="10" style="86" bestFit="1" customWidth="1"/>
    <col min="2319" max="2319" width="13.88671875" style="86" bestFit="1" customWidth="1"/>
    <col min="2320" max="2320" width="11.5546875" style="86" bestFit="1" customWidth="1"/>
    <col min="2321" max="2321" width="13.5546875" style="86" bestFit="1" customWidth="1"/>
    <col min="2322" max="2325" width="9.109375" style="86"/>
    <col min="2326" max="2326" width="12" style="86" bestFit="1" customWidth="1"/>
    <col min="2327" max="2327" width="9.109375" style="86"/>
    <col min="2328" max="2328" width="12" style="86" bestFit="1" customWidth="1"/>
    <col min="2329" max="2560" width="9.109375" style="86"/>
    <col min="2561" max="2561" width="14.109375" style="86" customWidth="1"/>
    <col min="2562" max="2562" width="9.109375" style="86"/>
    <col min="2563" max="2563" width="12.5546875" style="86" customWidth="1"/>
    <col min="2564" max="2564" width="10.109375" style="86" customWidth="1"/>
    <col min="2565" max="2565" width="2.5546875" style="86" customWidth="1"/>
    <col min="2566" max="2566" width="5.44140625" style="86" customWidth="1"/>
    <col min="2567" max="2567" width="2.88671875" style="86" customWidth="1"/>
    <col min="2568" max="2568" width="9.88671875" style="86" customWidth="1"/>
    <col min="2569" max="2569" width="1.44140625" style="86" customWidth="1"/>
    <col min="2570" max="2570" width="16.44140625" style="86" customWidth="1"/>
    <col min="2571" max="2571" width="0.88671875" style="86" customWidth="1"/>
    <col min="2572" max="2572" width="16.44140625" style="86" customWidth="1"/>
    <col min="2573" max="2573" width="0.88671875" style="86" customWidth="1"/>
    <col min="2574" max="2574" width="10" style="86" bestFit="1" customWidth="1"/>
    <col min="2575" max="2575" width="13.88671875" style="86" bestFit="1" customWidth="1"/>
    <col min="2576" max="2576" width="11.5546875" style="86" bestFit="1" customWidth="1"/>
    <col min="2577" max="2577" width="13.5546875" style="86" bestFit="1" customWidth="1"/>
    <col min="2578" max="2581" width="9.109375" style="86"/>
    <col min="2582" max="2582" width="12" style="86" bestFit="1" customWidth="1"/>
    <col min="2583" max="2583" width="9.109375" style="86"/>
    <col min="2584" max="2584" width="12" style="86" bestFit="1" customWidth="1"/>
    <col min="2585" max="2816" width="9.109375" style="86"/>
    <col min="2817" max="2817" width="14.109375" style="86" customWidth="1"/>
    <col min="2818" max="2818" width="9.109375" style="86"/>
    <col min="2819" max="2819" width="12.5546875" style="86" customWidth="1"/>
    <col min="2820" max="2820" width="10.109375" style="86" customWidth="1"/>
    <col min="2821" max="2821" width="2.5546875" style="86" customWidth="1"/>
    <col min="2822" max="2822" width="5.44140625" style="86" customWidth="1"/>
    <col min="2823" max="2823" width="2.88671875" style="86" customWidth="1"/>
    <col min="2824" max="2824" width="9.88671875" style="86" customWidth="1"/>
    <col min="2825" max="2825" width="1.44140625" style="86" customWidth="1"/>
    <col min="2826" max="2826" width="16.44140625" style="86" customWidth="1"/>
    <col min="2827" max="2827" width="0.88671875" style="86" customWidth="1"/>
    <col min="2828" max="2828" width="16.44140625" style="86" customWidth="1"/>
    <col min="2829" max="2829" width="0.88671875" style="86" customWidth="1"/>
    <col min="2830" max="2830" width="10" style="86" bestFit="1" customWidth="1"/>
    <col min="2831" max="2831" width="13.88671875" style="86" bestFit="1" customWidth="1"/>
    <col min="2832" max="2832" width="11.5546875" style="86" bestFit="1" customWidth="1"/>
    <col min="2833" max="2833" width="13.5546875" style="86" bestFit="1" customWidth="1"/>
    <col min="2834" max="2837" width="9.109375" style="86"/>
    <col min="2838" max="2838" width="12" style="86" bestFit="1" customWidth="1"/>
    <col min="2839" max="2839" width="9.109375" style="86"/>
    <col min="2840" max="2840" width="12" style="86" bestFit="1" customWidth="1"/>
    <col min="2841" max="3072" width="9.109375" style="86"/>
    <col min="3073" max="3073" width="14.109375" style="86" customWidth="1"/>
    <col min="3074" max="3074" width="9.109375" style="86"/>
    <col min="3075" max="3075" width="12.5546875" style="86" customWidth="1"/>
    <col min="3076" max="3076" width="10.109375" style="86" customWidth="1"/>
    <col min="3077" max="3077" width="2.5546875" style="86" customWidth="1"/>
    <col min="3078" max="3078" width="5.44140625" style="86" customWidth="1"/>
    <col min="3079" max="3079" width="2.88671875" style="86" customWidth="1"/>
    <col min="3080" max="3080" width="9.88671875" style="86" customWidth="1"/>
    <col min="3081" max="3081" width="1.44140625" style="86" customWidth="1"/>
    <col min="3082" max="3082" width="16.44140625" style="86" customWidth="1"/>
    <col min="3083" max="3083" width="0.88671875" style="86" customWidth="1"/>
    <col min="3084" max="3084" width="16.44140625" style="86" customWidth="1"/>
    <col min="3085" max="3085" width="0.88671875" style="86" customWidth="1"/>
    <col min="3086" max="3086" width="10" style="86" bestFit="1" customWidth="1"/>
    <col min="3087" max="3087" width="13.88671875" style="86" bestFit="1" customWidth="1"/>
    <col min="3088" max="3088" width="11.5546875" style="86" bestFit="1" customWidth="1"/>
    <col min="3089" max="3089" width="13.5546875" style="86" bestFit="1" customWidth="1"/>
    <col min="3090" max="3093" width="9.109375" style="86"/>
    <col min="3094" max="3094" width="12" style="86" bestFit="1" customWidth="1"/>
    <col min="3095" max="3095" width="9.109375" style="86"/>
    <col min="3096" max="3096" width="12" style="86" bestFit="1" customWidth="1"/>
    <col min="3097" max="3328" width="9.109375" style="86"/>
    <col min="3329" max="3329" width="14.109375" style="86" customWidth="1"/>
    <col min="3330" max="3330" width="9.109375" style="86"/>
    <col min="3331" max="3331" width="12.5546875" style="86" customWidth="1"/>
    <col min="3332" max="3332" width="10.109375" style="86" customWidth="1"/>
    <col min="3333" max="3333" width="2.5546875" style="86" customWidth="1"/>
    <col min="3334" max="3334" width="5.44140625" style="86" customWidth="1"/>
    <col min="3335" max="3335" width="2.88671875" style="86" customWidth="1"/>
    <col min="3336" max="3336" width="9.88671875" style="86" customWidth="1"/>
    <col min="3337" max="3337" width="1.44140625" style="86" customWidth="1"/>
    <col min="3338" max="3338" width="16.44140625" style="86" customWidth="1"/>
    <col min="3339" max="3339" width="0.88671875" style="86" customWidth="1"/>
    <col min="3340" max="3340" width="16.44140625" style="86" customWidth="1"/>
    <col min="3341" max="3341" width="0.88671875" style="86" customWidth="1"/>
    <col min="3342" max="3342" width="10" style="86" bestFit="1" customWidth="1"/>
    <col min="3343" max="3343" width="13.88671875" style="86" bestFit="1" customWidth="1"/>
    <col min="3344" max="3344" width="11.5546875" style="86" bestFit="1" customWidth="1"/>
    <col min="3345" max="3345" width="13.5546875" style="86" bestFit="1" customWidth="1"/>
    <col min="3346" max="3349" width="9.109375" style="86"/>
    <col min="3350" max="3350" width="12" style="86" bestFit="1" customWidth="1"/>
    <col min="3351" max="3351" width="9.109375" style="86"/>
    <col min="3352" max="3352" width="12" style="86" bestFit="1" customWidth="1"/>
    <col min="3353" max="3584" width="9.109375" style="86"/>
    <col min="3585" max="3585" width="14.109375" style="86" customWidth="1"/>
    <col min="3586" max="3586" width="9.109375" style="86"/>
    <col min="3587" max="3587" width="12.5546875" style="86" customWidth="1"/>
    <col min="3588" max="3588" width="10.109375" style="86" customWidth="1"/>
    <col min="3589" max="3589" width="2.5546875" style="86" customWidth="1"/>
    <col min="3590" max="3590" width="5.44140625" style="86" customWidth="1"/>
    <col min="3591" max="3591" width="2.88671875" style="86" customWidth="1"/>
    <col min="3592" max="3592" width="9.88671875" style="86" customWidth="1"/>
    <col min="3593" max="3593" width="1.44140625" style="86" customWidth="1"/>
    <col min="3594" max="3594" width="16.44140625" style="86" customWidth="1"/>
    <col min="3595" max="3595" width="0.88671875" style="86" customWidth="1"/>
    <col min="3596" max="3596" width="16.44140625" style="86" customWidth="1"/>
    <col min="3597" max="3597" width="0.88671875" style="86" customWidth="1"/>
    <col min="3598" max="3598" width="10" style="86" bestFit="1" customWidth="1"/>
    <col min="3599" max="3599" width="13.88671875" style="86" bestFit="1" customWidth="1"/>
    <col min="3600" max="3600" width="11.5546875" style="86" bestFit="1" customWidth="1"/>
    <col min="3601" max="3601" width="13.5546875" style="86" bestFit="1" customWidth="1"/>
    <col min="3602" max="3605" width="9.109375" style="86"/>
    <col min="3606" max="3606" width="12" style="86" bestFit="1" customWidth="1"/>
    <col min="3607" max="3607" width="9.109375" style="86"/>
    <col min="3608" max="3608" width="12" style="86" bestFit="1" customWidth="1"/>
    <col min="3609" max="3840" width="9.109375" style="86"/>
    <col min="3841" max="3841" width="14.109375" style="86" customWidth="1"/>
    <col min="3842" max="3842" width="9.109375" style="86"/>
    <col min="3843" max="3843" width="12.5546875" style="86" customWidth="1"/>
    <col min="3844" max="3844" width="10.109375" style="86" customWidth="1"/>
    <col min="3845" max="3845" width="2.5546875" style="86" customWidth="1"/>
    <col min="3846" max="3846" width="5.44140625" style="86" customWidth="1"/>
    <col min="3847" max="3847" width="2.88671875" style="86" customWidth="1"/>
    <col min="3848" max="3848" width="9.88671875" style="86" customWidth="1"/>
    <col min="3849" max="3849" width="1.44140625" style="86" customWidth="1"/>
    <col min="3850" max="3850" width="16.44140625" style="86" customWidth="1"/>
    <col min="3851" max="3851" width="0.88671875" style="86" customWidth="1"/>
    <col min="3852" max="3852" width="16.44140625" style="86" customWidth="1"/>
    <col min="3853" max="3853" width="0.88671875" style="86" customWidth="1"/>
    <col min="3854" max="3854" width="10" style="86" bestFit="1" customWidth="1"/>
    <col min="3855" max="3855" width="13.88671875" style="86" bestFit="1" customWidth="1"/>
    <col min="3856" max="3856" width="11.5546875" style="86" bestFit="1" customWidth="1"/>
    <col min="3857" max="3857" width="13.5546875" style="86" bestFit="1" customWidth="1"/>
    <col min="3858" max="3861" width="9.109375" style="86"/>
    <col min="3862" max="3862" width="12" style="86" bestFit="1" customWidth="1"/>
    <col min="3863" max="3863" width="9.109375" style="86"/>
    <col min="3864" max="3864" width="12" style="86" bestFit="1" customWidth="1"/>
    <col min="3865" max="4096" width="9.109375" style="86"/>
    <col min="4097" max="4097" width="14.109375" style="86" customWidth="1"/>
    <col min="4098" max="4098" width="9.109375" style="86"/>
    <col min="4099" max="4099" width="12.5546875" style="86" customWidth="1"/>
    <col min="4100" max="4100" width="10.109375" style="86" customWidth="1"/>
    <col min="4101" max="4101" width="2.5546875" style="86" customWidth="1"/>
    <col min="4102" max="4102" width="5.44140625" style="86" customWidth="1"/>
    <col min="4103" max="4103" width="2.88671875" style="86" customWidth="1"/>
    <col min="4104" max="4104" width="9.88671875" style="86" customWidth="1"/>
    <col min="4105" max="4105" width="1.44140625" style="86" customWidth="1"/>
    <col min="4106" max="4106" width="16.44140625" style="86" customWidth="1"/>
    <col min="4107" max="4107" width="0.88671875" style="86" customWidth="1"/>
    <col min="4108" max="4108" width="16.44140625" style="86" customWidth="1"/>
    <col min="4109" max="4109" width="0.88671875" style="86" customWidth="1"/>
    <col min="4110" max="4110" width="10" style="86" bestFit="1" customWidth="1"/>
    <col min="4111" max="4111" width="13.88671875" style="86" bestFit="1" customWidth="1"/>
    <col min="4112" max="4112" width="11.5546875" style="86" bestFit="1" customWidth="1"/>
    <col min="4113" max="4113" width="13.5546875" style="86" bestFit="1" customWidth="1"/>
    <col min="4114" max="4117" width="9.109375" style="86"/>
    <col min="4118" max="4118" width="12" style="86" bestFit="1" customWidth="1"/>
    <col min="4119" max="4119" width="9.109375" style="86"/>
    <col min="4120" max="4120" width="12" style="86" bestFit="1" customWidth="1"/>
    <col min="4121" max="4352" width="9.109375" style="86"/>
    <col min="4353" max="4353" width="14.109375" style="86" customWidth="1"/>
    <col min="4354" max="4354" width="9.109375" style="86"/>
    <col min="4355" max="4355" width="12.5546875" style="86" customWidth="1"/>
    <col min="4356" max="4356" width="10.109375" style="86" customWidth="1"/>
    <col min="4357" max="4357" width="2.5546875" style="86" customWidth="1"/>
    <col min="4358" max="4358" width="5.44140625" style="86" customWidth="1"/>
    <col min="4359" max="4359" width="2.88671875" style="86" customWidth="1"/>
    <col min="4360" max="4360" width="9.88671875" style="86" customWidth="1"/>
    <col min="4361" max="4361" width="1.44140625" style="86" customWidth="1"/>
    <col min="4362" max="4362" width="16.44140625" style="86" customWidth="1"/>
    <col min="4363" max="4363" width="0.88671875" style="86" customWidth="1"/>
    <col min="4364" max="4364" width="16.44140625" style="86" customWidth="1"/>
    <col min="4365" max="4365" width="0.88671875" style="86" customWidth="1"/>
    <col min="4366" max="4366" width="10" style="86" bestFit="1" customWidth="1"/>
    <col min="4367" max="4367" width="13.88671875" style="86" bestFit="1" customWidth="1"/>
    <col min="4368" max="4368" width="11.5546875" style="86" bestFit="1" customWidth="1"/>
    <col min="4369" max="4369" width="13.5546875" style="86" bestFit="1" customWidth="1"/>
    <col min="4370" max="4373" width="9.109375" style="86"/>
    <col min="4374" max="4374" width="12" style="86" bestFit="1" customWidth="1"/>
    <col min="4375" max="4375" width="9.109375" style="86"/>
    <col min="4376" max="4376" width="12" style="86" bestFit="1" customWidth="1"/>
    <col min="4377" max="4608" width="9.109375" style="86"/>
    <col min="4609" max="4609" width="14.109375" style="86" customWidth="1"/>
    <col min="4610" max="4610" width="9.109375" style="86"/>
    <col min="4611" max="4611" width="12.5546875" style="86" customWidth="1"/>
    <col min="4612" max="4612" width="10.109375" style="86" customWidth="1"/>
    <col min="4613" max="4613" width="2.5546875" style="86" customWidth="1"/>
    <col min="4614" max="4614" width="5.44140625" style="86" customWidth="1"/>
    <col min="4615" max="4615" width="2.88671875" style="86" customWidth="1"/>
    <col min="4616" max="4616" width="9.88671875" style="86" customWidth="1"/>
    <col min="4617" max="4617" width="1.44140625" style="86" customWidth="1"/>
    <col min="4618" max="4618" width="16.44140625" style="86" customWidth="1"/>
    <col min="4619" max="4619" width="0.88671875" style="86" customWidth="1"/>
    <col min="4620" max="4620" width="16.44140625" style="86" customWidth="1"/>
    <col min="4621" max="4621" width="0.88671875" style="86" customWidth="1"/>
    <col min="4622" max="4622" width="10" style="86" bestFit="1" customWidth="1"/>
    <col min="4623" max="4623" width="13.88671875" style="86" bestFit="1" customWidth="1"/>
    <col min="4624" max="4624" width="11.5546875" style="86" bestFit="1" customWidth="1"/>
    <col min="4625" max="4625" width="13.5546875" style="86" bestFit="1" customWidth="1"/>
    <col min="4626" max="4629" width="9.109375" style="86"/>
    <col min="4630" max="4630" width="12" style="86" bestFit="1" customWidth="1"/>
    <col min="4631" max="4631" width="9.109375" style="86"/>
    <col min="4632" max="4632" width="12" style="86" bestFit="1" customWidth="1"/>
    <col min="4633" max="4864" width="9.109375" style="86"/>
    <col min="4865" max="4865" width="14.109375" style="86" customWidth="1"/>
    <col min="4866" max="4866" width="9.109375" style="86"/>
    <col min="4867" max="4867" width="12.5546875" style="86" customWidth="1"/>
    <col min="4868" max="4868" width="10.109375" style="86" customWidth="1"/>
    <col min="4869" max="4869" width="2.5546875" style="86" customWidth="1"/>
    <col min="4870" max="4870" width="5.44140625" style="86" customWidth="1"/>
    <col min="4871" max="4871" width="2.88671875" style="86" customWidth="1"/>
    <col min="4872" max="4872" width="9.88671875" style="86" customWidth="1"/>
    <col min="4873" max="4873" width="1.44140625" style="86" customWidth="1"/>
    <col min="4874" max="4874" width="16.44140625" style="86" customWidth="1"/>
    <col min="4875" max="4875" width="0.88671875" style="86" customWidth="1"/>
    <col min="4876" max="4876" width="16.44140625" style="86" customWidth="1"/>
    <col min="4877" max="4877" width="0.88671875" style="86" customWidth="1"/>
    <col min="4878" max="4878" width="10" style="86" bestFit="1" customWidth="1"/>
    <col min="4879" max="4879" width="13.88671875" style="86" bestFit="1" customWidth="1"/>
    <col min="4880" max="4880" width="11.5546875" style="86" bestFit="1" customWidth="1"/>
    <col min="4881" max="4881" width="13.5546875" style="86" bestFit="1" customWidth="1"/>
    <col min="4882" max="4885" width="9.109375" style="86"/>
    <col min="4886" max="4886" width="12" style="86" bestFit="1" customWidth="1"/>
    <col min="4887" max="4887" width="9.109375" style="86"/>
    <col min="4888" max="4888" width="12" style="86" bestFit="1" customWidth="1"/>
    <col min="4889" max="5120" width="9.109375" style="86"/>
    <col min="5121" max="5121" width="14.109375" style="86" customWidth="1"/>
    <col min="5122" max="5122" width="9.109375" style="86"/>
    <col min="5123" max="5123" width="12.5546875" style="86" customWidth="1"/>
    <col min="5124" max="5124" width="10.109375" style="86" customWidth="1"/>
    <col min="5125" max="5125" width="2.5546875" style="86" customWidth="1"/>
    <col min="5126" max="5126" width="5.44140625" style="86" customWidth="1"/>
    <col min="5127" max="5127" width="2.88671875" style="86" customWidth="1"/>
    <col min="5128" max="5128" width="9.88671875" style="86" customWidth="1"/>
    <col min="5129" max="5129" width="1.44140625" style="86" customWidth="1"/>
    <col min="5130" max="5130" width="16.44140625" style="86" customWidth="1"/>
    <col min="5131" max="5131" width="0.88671875" style="86" customWidth="1"/>
    <col min="5132" max="5132" width="16.44140625" style="86" customWidth="1"/>
    <col min="5133" max="5133" width="0.88671875" style="86" customWidth="1"/>
    <col min="5134" max="5134" width="10" style="86" bestFit="1" customWidth="1"/>
    <col min="5135" max="5135" width="13.88671875" style="86" bestFit="1" customWidth="1"/>
    <col min="5136" max="5136" width="11.5546875" style="86" bestFit="1" customWidth="1"/>
    <col min="5137" max="5137" width="13.5546875" style="86" bestFit="1" customWidth="1"/>
    <col min="5138" max="5141" width="9.109375" style="86"/>
    <col min="5142" max="5142" width="12" style="86" bestFit="1" customWidth="1"/>
    <col min="5143" max="5143" width="9.109375" style="86"/>
    <col min="5144" max="5144" width="12" style="86" bestFit="1" customWidth="1"/>
    <col min="5145" max="5376" width="9.109375" style="86"/>
    <col min="5377" max="5377" width="14.109375" style="86" customWidth="1"/>
    <col min="5378" max="5378" width="9.109375" style="86"/>
    <col min="5379" max="5379" width="12.5546875" style="86" customWidth="1"/>
    <col min="5380" max="5380" width="10.109375" style="86" customWidth="1"/>
    <col min="5381" max="5381" width="2.5546875" style="86" customWidth="1"/>
    <col min="5382" max="5382" width="5.44140625" style="86" customWidth="1"/>
    <col min="5383" max="5383" width="2.88671875" style="86" customWidth="1"/>
    <col min="5384" max="5384" width="9.88671875" style="86" customWidth="1"/>
    <col min="5385" max="5385" width="1.44140625" style="86" customWidth="1"/>
    <col min="5386" max="5386" width="16.44140625" style="86" customWidth="1"/>
    <col min="5387" max="5387" width="0.88671875" style="86" customWidth="1"/>
    <col min="5388" max="5388" width="16.44140625" style="86" customWidth="1"/>
    <col min="5389" max="5389" width="0.88671875" style="86" customWidth="1"/>
    <col min="5390" max="5390" width="10" style="86" bestFit="1" customWidth="1"/>
    <col min="5391" max="5391" width="13.88671875" style="86" bestFit="1" customWidth="1"/>
    <col min="5392" max="5392" width="11.5546875" style="86" bestFit="1" customWidth="1"/>
    <col min="5393" max="5393" width="13.5546875" style="86" bestFit="1" customWidth="1"/>
    <col min="5394" max="5397" width="9.109375" style="86"/>
    <col min="5398" max="5398" width="12" style="86" bestFit="1" customWidth="1"/>
    <col min="5399" max="5399" width="9.109375" style="86"/>
    <col min="5400" max="5400" width="12" style="86" bestFit="1" customWidth="1"/>
    <col min="5401" max="5632" width="9.109375" style="86"/>
    <col min="5633" max="5633" width="14.109375" style="86" customWidth="1"/>
    <col min="5634" max="5634" width="9.109375" style="86"/>
    <col min="5635" max="5635" width="12.5546875" style="86" customWidth="1"/>
    <col min="5636" max="5636" width="10.109375" style="86" customWidth="1"/>
    <col min="5637" max="5637" width="2.5546875" style="86" customWidth="1"/>
    <col min="5638" max="5638" width="5.44140625" style="86" customWidth="1"/>
    <col min="5639" max="5639" width="2.88671875" style="86" customWidth="1"/>
    <col min="5640" max="5640" width="9.88671875" style="86" customWidth="1"/>
    <col min="5641" max="5641" width="1.44140625" style="86" customWidth="1"/>
    <col min="5642" max="5642" width="16.44140625" style="86" customWidth="1"/>
    <col min="5643" max="5643" width="0.88671875" style="86" customWidth="1"/>
    <col min="5644" max="5644" width="16.44140625" style="86" customWidth="1"/>
    <col min="5645" max="5645" width="0.88671875" style="86" customWidth="1"/>
    <col min="5646" max="5646" width="10" style="86" bestFit="1" customWidth="1"/>
    <col min="5647" max="5647" width="13.88671875" style="86" bestFit="1" customWidth="1"/>
    <col min="5648" max="5648" width="11.5546875" style="86" bestFit="1" customWidth="1"/>
    <col min="5649" max="5649" width="13.5546875" style="86" bestFit="1" customWidth="1"/>
    <col min="5650" max="5653" width="9.109375" style="86"/>
    <col min="5654" max="5654" width="12" style="86" bestFit="1" customWidth="1"/>
    <col min="5655" max="5655" width="9.109375" style="86"/>
    <col min="5656" max="5656" width="12" style="86" bestFit="1" customWidth="1"/>
    <col min="5657" max="5888" width="9.109375" style="86"/>
    <col min="5889" max="5889" width="14.109375" style="86" customWidth="1"/>
    <col min="5890" max="5890" width="9.109375" style="86"/>
    <col min="5891" max="5891" width="12.5546875" style="86" customWidth="1"/>
    <col min="5892" max="5892" width="10.109375" style="86" customWidth="1"/>
    <col min="5893" max="5893" width="2.5546875" style="86" customWidth="1"/>
    <col min="5894" max="5894" width="5.44140625" style="86" customWidth="1"/>
    <col min="5895" max="5895" width="2.88671875" style="86" customWidth="1"/>
    <col min="5896" max="5896" width="9.88671875" style="86" customWidth="1"/>
    <col min="5897" max="5897" width="1.44140625" style="86" customWidth="1"/>
    <col min="5898" max="5898" width="16.44140625" style="86" customWidth="1"/>
    <col min="5899" max="5899" width="0.88671875" style="86" customWidth="1"/>
    <col min="5900" max="5900" width="16.44140625" style="86" customWidth="1"/>
    <col min="5901" max="5901" width="0.88671875" style="86" customWidth="1"/>
    <col min="5902" max="5902" width="10" style="86" bestFit="1" customWidth="1"/>
    <col min="5903" max="5903" width="13.88671875" style="86" bestFit="1" customWidth="1"/>
    <col min="5904" max="5904" width="11.5546875" style="86" bestFit="1" customWidth="1"/>
    <col min="5905" max="5905" width="13.5546875" style="86" bestFit="1" customWidth="1"/>
    <col min="5906" max="5909" width="9.109375" style="86"/>
    <col min="5910" max="5910" width="12" style="86" bestFit="1" customWidth="1"/>
    <col min="5911" max="5911" width="9.109375" style="86"/>
    <col min="5912" max="5912" width="12" style="86" bestFit="1" customWidth="1"/>
    <col min="5913" max="6144" width="9.109375" style="86"/>
    <col min="6145" max="6145" width="14.109375" style="86" customWidth="1"/>
    <col min="6146" max="6146" width="9.109375" style="86"/>
    <col min="6147" max="6147" width="12.5546875" style="86" customWidth="1"/>
    <col min="6148" max="6148" width="10.109375" style="86" customWidth="1"/>
    <col min="6149" max="6149" width="2.5546875" style="86" customWidth="1"/>
    <col min="6150" max="6150" width="5.44140625" style="86" customWidth="1"/>
    <col min="6151" max="6151" width="2.88671875" style="86" customWidth="1"/>
    <col min="6152" max="6152" width="9.88671875" style="86" customWidth="1"/>
    <col min="6153" max="6153" width="1.44140625" style="86" customWidth="1"/>
    <col min="6154" max="6154" width="16.44140625" style="86" customWidth="1"/>
    <col min="6155" max="6155" width="0.88671875" style="86" customWidth="1"/>
    <col min="6156" max="6156" width="16.44140625" style="86" customWidth="1"/>
    <col min="6157" max="6157" width="0.88671875" style="86" customWidth="1"/>
    <col min="6158" max="6158" width="10" style="86" bestFit="1" customWidth="1"/>
    <col min="6159" max="6159" width="13.88671875" style="86" bestFit="1" customWidth="1"/>
    <col min="6160" max="6160" width="11.5546875" style="86" bestFit="1" customWidth="1"/>
    <col min="6161" max="6161" width="13.5546875" style="86" bestFit="1" customWidth="1"/>
    <col min="6162" max="6165" width="9.109375" style="86"/>
    <col min="6166" max="6166" width="12" style="86" bestFit="1" customWidth="1"/>
    <col min="6167" max="6167" width="9.109375" style="86"/>
    <col min="6168" max="6168" width="12" style="86" bestFit="1" customWidth="1"/>
    <col min="6169" max="6400" width="9.109375" style="86"/>
    <col min="6401" max="6401" width="14.109375" style="86" customWidth="1"/>
    <col min="6402" max="6402" width="9.109375" style="86"/>
    <col min="6403" max="6403" width="12.5546875" style="86" customWidth="1"/>
    <col min="6404" max="6404" width="10.109375" style="86" customWidth="1"/>
    <col min="6405" max="6405" width="2.5546875" style="86" customWidth="1"/>
    <col min="6406" max="6406" width="5.44140625" style="86" customWidth="1"/>
    <col min="6407" max="6407" width="2.88671875" style="86" customWidth="1"/>
    <col min="6408" max="6408" width="9.88671875" style="86" customWidth="1"/>
    <col min="6409" max="6409" width="1.44140625" style="86" customWidth="1"/>
    <col min="6410" max="6410" width="16.44140625" style="86" customWidth="1"/>
    <col min="6411" max="6411" width="0.88671875" style="86" customWidth="1"/>
    <col min="6412" max="6412" width="16.44140625" style="86" customWidth="1"/>
    <col min="6413" max="6413" width="0.88671875" style="86" customWidth="1"/>
    <col min="6414" max="6414" width="10" style="86" bestFit="1" customWidth="1"/>
    <col min="6415" max="6415" width="13.88671875" style="86" bestFit="1" customWidth="1"/>
    <col min="6416" max="6416" width="11.5546875" style="86" bestFit="1" customWidth="1"/>
    <col min="6417" max="6417" width="13.5546875" style="86" bestFit="1" customWidth="1"/>
    <col min="6418" max="6421" width="9.109375" style="86"/>
    <col min="6422" max="6422" width="12" style="86" bestFit="1" customWidth="1"/>
    <col min="6423" max="6423" width="9.109375" style="86"/>
    <col min="6424" max="6424" width="12" style="86" bestFit="1" customWidth="1"/>
    <col min="6425" max="6656" width="9.109375" style="86"/>
    <col min="6657" max="6657" width="14.109375" style="86" customWidth="1"/>
    <col min="6658" max="6658" width="9.109375" style="86"/>
    <col min="6659" max="6659" width="12.5546875" style="86" customWidth="1"/>
    <col min="6660" max="6660" width="10.109375" style="86" customWidth="1"/>
    <col min="6661" max="6661" width="2.5546875" style="86" customWidth="1"/>
    <col min="6662" max="6662" width="5.44140625" style="86" customWidth="1"/>
    <col min="6663" max="6663" width="2.88671875" style="86" customWidth="1"/>
    <col min="6664" max="6664" width="9.88671875" style="86" customWidth="1"/>
    <col min="6665" max="6665" width="1.44140625" style="86" customWidth="1"/>
    <col min="6666" max="6666" width="16.44140625" style="86" customWidth="1"/>
    <col min="6667" max="6667" width="0.88671875" style="86" customWidth="1"/>
    <col min="6668" max="6668" width="16.44140625" style="86" customWidth="1"/>
    <col min="6669" max="6669" width="0.88671875" style="86" customWidth="1"/>
    <col min="6670" max="6670" width="10" style="86" bestFit="1" customWidth="1"/>
    <col min="6671" max="6671" width="13.88671875" style="86" bestFit="1" customWidth="1"/>
    <col min="6672" max="6672" width="11.5546875" style="86" bestFit="1" customWidth="1"/>
    <col min="6673" max="6673" width="13.5546875" style="86" bestFit="1" customWidth="1"/>
    <col min="6674" max="6677" width="9.109375" style="86"/>
    <col min="6678" max="6678" width="12" style="86" bestFit="1" customWidth="1"/>
    <col min="6679" max="6679" width="9.109375" style="86"/>
    <col min="6680" max="6680" width="12" style="86" bestFit="1" customWidth="1"/>
    <col min="6681" max="6912" width="9.109375" style="86"/>
    <col min="6913" max="6913" width="14.109375" style="86" customWidth="1"/>
    <col min="6914" max="6914" width="9.109375" style="86"/>
    <col min="6915" max="6915" width="12.5546875" style="86" customWidth="1"/>
    <col min="6916" max="6916" width="10.109375" style="86" customWidth="1"/>
    <col min="6917" max="6917" width="2.5546875" style="86" customWidth="1"/>
    <col min="6918" max="6918" width="5.44140625" style="86" customWidth="1"/>
    <col min="6919" max="6919" width="2.88671875" style="86" customWidth="1"/>
    <col min="6920" max="6920" width="9.88671875" style="86" customWidth="1"/>
    <col min="6921" max="6921" width="1.44140625" style="86" customWidth="1"/>
    <col min="6922" max="6922" width="16.44140625" style="86" customWidth="1"/>
    <col min="6923" max="6923" width="0.88671875" style="86" customWidth="1"/>
    <col min="6924" max="6924" width="16.44140625" style="86" customWidth="1"/>
    <col min="6925" max="6925" width="0.88671875" style="86" customWidth="1"/>
    <col min="6926" max="6926" width="10" style="86" bestFit="1" customWidth="1"/>
    <col min="6927" max="6927" width="13.88671875" style="86" bestFit="1" customWidth="1"/>
    <col min="6928" max="6928" width="11.5546875" style="86" bestFit="1" customWidth="1"/>
    <col min="6929" max="6929" width="13.5546875" style="86" bestFit="1" customWidth="1"/>
    <col min="6930" max="6933" width="9.109375" style="86"/>
    <col min="6934" max="6934" width="12" style="86" bestFit="1" customWidth="1"/>
    <col min="6935" max="6935" width="9.109375" style="86"/>
    <col min="6936" max="6936" width="12" style="86" bestFit="1" customWidth="1"/>
    <col min="6937" max="7168" width="9.109375" style="86"/>
    <col min="7169" max="7169" width="14.109375" style="86" customWidth="1"/>
    <col min="7170" max="7170" width="9.109375" style="86"/>
    <col min="7171" max="7171" width="12.5546875" style="86" customWidth="1"/>
    <col min="7172" max="7172" width="10.109375" style="86" customWidth="1"/>
    <col min="7173" max="7173" width="2.5546875" style="86" customWidth="1"/>
    <col min="7174" max="7174" width="5.44140625" style="86" customWidth="1"/>
    <col min="7175" max="7175" width="2.88671875" style="86" customWidth="1"/>
    <col min="7176" max="7176" width="9.88671875" style="86" customWidth="1"/>
    <col min="7177" max="7177" width="1.44140625" style="86" customWidth="1"/>
    <col min="7178" max="7178" width="16.44140625" style="86" customWidth="1"/>
    <col min="7179" max="7179" width="0.88671875" style="86" customWidth="1"/>
    <col min="7180" max="7180" width="16.44140625" style="86" customWidth="1"/>
    <col min="7181" max="7181" width="0.88671875" style="86" customWidth="1"/>
    <col min="7182" max="7182" width="10" style="86" bestFit="1" customWidth="1"/>
    <col min="7183" max="7183" width="13.88671875" style="86" bestFit="1" customWidth="1"/>
    <col min="7184" max="7184" width="11.5546875" style="86" bestFit="1" customWidth="1"/>
    <col min="7185" max="7185" width="13.5546875" style="86" bestFit="1" customWidth="1"/>
    <col min="7186" max="7189" width="9.109375" style="86"/>
    <col min="7190" max="7190" width="12" style="86" bestFit="1" customWidth="1"/>
    <col min="7191" max="7191" width="9.109375" style="86"/>
    <col min="7192" max="7192" width="12" style="86" bestFit="1" customWidth="1"/>
    <col min="7193" max="7424" width="9.109375" style="86"/>
    <col min="7425" max="7425" width="14.109375" style="86" customWidth="1"/>
    <col min="7426" max="7426" width="9.109375" style="86"/>
    <col min="7427" max="7427" width="12.5546875" style="86" customWidth="1"/>
    <col min="7428" max="7428" width="10.109375" style="86" customWidth="1"/>
    <col min="7429" max="7429" width="2.5546875" style="86" customWidth="1"/>
    <col min="7430" max="7430" width="5.44140625" style="86" customWidth="1"/>
    <col min="7431" max="7431" width="2.88671875" style="86" customWidth="1"/>
    <col min="7432" max="7432" width="9.88671875" style="86" customWidth="1"/>
    <col min="7433" max="7433" width="1.44140625" style="86" customWidth="1"/>
    <col min="7434" max="7434" width="16.44140625" style="86" customWidth="1"/>
    <col min="7435" max="7435" width="0.88671875" style="86" customWidth="1"/>
    <col min="7436" max="7436" width="16.44140625" style="86" customWidth="1"/>
    <col min="7437" max="7437" width="0.88671875" style="86" customWidth="1"/>
    <col min="7438" max="7438" width="10" style="86" bestFit="1" customWidth="1"/>
    <col min="7439" max="7439" width="13.88671875" style="86" bestFit="1" customWidth="1"/>
    <col min="7440" max="7440" width="11.5546875" style="86" bestFit="1" customWidth="1"/>
    <col min="7441" max="7441" width="13.5546875" style="86" bestFit="1" customWidth="1"/>
    <col min="7442" max="7445" width="9.109375" style="86"/>
    <col min="7446" max="7446" width="12" style="86" bestFit="1" customWidth="1"/>
    <col min="7447" max="7447" width="9.109375" style="86"/>
    <col min="7448" max="7448" width="12" style="86" bestFit="1" customWidth="1"/>
    <col min="7449" max="7680" width="9.109375" style="86"/>
    <col min="7681" max="7681" width="14.109375" style="86" customWidth="1"/>
    <col min="7682" max="7682" width="9.109375" style="86"/>
    <col min="7683" max="7683" width="12.5546875" style="86" customWidth="1"/>
    <col min="7684" max="7684" width="10.109375" style="86" customWidth="1"/>
    <col min="7685" max="7685" width="2.5546875" style="86" customWidth="1"/>
    <col min="7686" max="7686" width="5.44140625" style="86" customWidth="1"/>
    <col min="7687" max="7687" width="2.88671875" style="86" customWidth="1"/>
    <col min="7688" max="7688" width="9.88671875" style="86" customWidth="1"/>
    <col min="7689" max="7689" width="1.44140625" style="86" customWidth="1"/>
    <col min="7690" max="7690" width="16.44140625" style="86" customWidth="1"/>
    <col min="7691" max="7691" width="0.88671875" style="86" customWidth="1"/>
    <col min="7692" max="7692" width="16.44140625" style="86" customWidth="1"/>
    <col min="7693" max="7693" width="0.88671875" style="86" customWidth="1"/>
    <col min="7694" max="7694" width="10" style="86" bestFit="1" customWidth="1"/>
    <col min="7695" max="7695" width="13.88671875" style="86" bestFit="1" customWidth="1"/>
    <col min="7696" max="7696" width="11.5546875" style="86" bestFit="1" customWidth="1"/>
    <col min="7697" max="7697" width="13.5546875" style="86" bestFit="1" customWidth="1"/>
    <col min="7698" max="7701" width="9.109375" style="86"/>
    <col min="7702" max="7702" width="12" style="86" bestFit="1" customWidth="1"/>
    <col min="7703" max="7703" width="9.109375" style="86"/>
    <col min="7704" max="7704" width="12" style="86" bestFit="1" customWidth="1"/>
    <col min="7705" max="7936" width="9.109375" style="86"/>
    <col min="7937" max="7937" width="14.109375" style="86" customWidth="1"/>
    <col min="7938" max="7938" width="9.109375" style="86"/>
    <col min="7939" max="7939" width="12.5546875" style="86" customWidth="1"/>
    <col min="7940" max="7940" width="10.109375" style="86" customWidth="1"/>
    <col min="7941" max="7941" width="2.5546875" style="86" customWidth="1"/>
    <col min="7942" max="7942" width="5.44140625" style="86" customWidth="1"/>
    <col min="7943" max="7943" width="2.88671875" style="86" customWidth="1"/>
    <col min="7944" max="7944" width="9.88671875" style="86" customWidth="1"/>
    <col min="7945" max="7945" width="1.44140625" style="86" customWidth="1"/>
    <col min="7946" max="7946" width="16.44140625" style="86" customWidth="1"/>
    <col min="7947" max="7947" width="0.88671875" style="86" customWidth="1"/>
    <col min="7948" max="7948" width="16.44140625" style="86" customWidth="1"/>
    <col min="7949" max="7949" width="0.88671875" style="86" customWidth="1"/>
    <col min="7950" max="7950" width="10" style="86" bestFit="1" customWidth="1"/>
    <col min="7951" max="7951" width="13.88671875" style="86" bestFit="1" customWidth="1"/>
    <col min="7952" max="7952" width="11.5546875" style="86" bestFit="1" customWidth="1"/>
    <col min="7953" max="7953" width="13.5546875" style="86" bestFit="1" customWidth="1"/>
    <col min="7954" max="7957" width="9.109375" style="86"/>
    <col min="7958" max="7958" width="12" style="86" bestFit="1" customWidth="1"/>
    <col min="7959" max="7959" width="9.109375" style="86"/>
    <col min="7960" max="7960" width="12" style="86" bestFit="1" customWidth="1"/>
    <col min="7961" max="8192" width="9.109375" style="86"/>
    <col min="8193" max="8193" width="14.109375" style="86" customWidth="1"/>
    <col min="8194" max="8194" width="9.109375" style="86"/>
    <col min="8195" max="8195" width="12.5546875" style="86" customWidth="1"/>
    <col min="8196" max="8196" width="10.109375" style="86" customWidth="1"/>
    <col min="8197" max="8197" width="2.5546875" style="86" customWidth="1"/>
    <col min="8198" max="8198" width="5.44140625" style="86" customWidth="1"/>
    <col min="8199" max="8199" width="2.88671875" style="86" customWidth="1"/>
    <col min="8200" max="8200" width="9.88671875" style="86" customWidth="1"/>
    <col min="8201" max="8201" width="1.44140625" style="86" customWidth="1"/>
    <col min="8202" max="8202" width="16.44140625" style="86" customWidth="1"/>
    <col min="8203" max="8203" width="0.88671875" style="86" customWidth="1"/>
    <col min="8204" max="8204" width="16.44140625" style="86" customWidth="1"/>
    <col min="8205" max="8205" width="0.88671875" style="86" customWidth="1"/>
    <col min="8206" max="8206" width="10" style="86" bestFit="1" customWidth="1"/>
    <col min="8207" max="8207" width="13.88671875" style="86" bestFit="1" customWidth="1"/>
    <col min="8208" max="8208" width="11.5546875" style="86" bestFit="1" customWidth="1"/>
    <col min="8209" max="8209" width="13.5546875" style="86" bestFit="1" customWidth="1"/>
    <col min="8210" max="8213" width="9.109375" style="86"/>
    <col min="8214" max="8214" width="12" style="86" bestFit="1" customWidth="1"/>
    <col min="8215" max="8215" width="9.109375" style="86"/>
    <col min="8216" max="8216" width="12" style="86" bestFit="1" customWidth="1"/>
    <col min="8217" max="8448" width="9.109375" style="86"/>
    <col min="8449" max="8449" width="14.109375" style="86" customWidth="1"/>
    <col min="8450" max="8450" width="9.109375" style="86"/>
    <col min="8451" max="8451" width="12.5546875" style="86" customWidth="1"/>
    <col min="8452" max="8452" width="10.109375" style="86" customWidth="1"/>
    <col min="8453" max="8453" width="2.5546875" style="86" customWidth="1"/>
    <col min="8454" max="8454" width="5.44140625" style="86" customWidth="1"/>
    <col min="8455" max="8455" width="2.88671875" style="86" customWidth="1"/>
    <col min="8456" max="8456" width="9.88671875" style="86" customWidth="1"/>
    <col min="8457" max="8457" width="1.44140625" style="86" customWidth="1"/>
    <col min="8458" max="8458" width="16.44140625" style="86" customWidth="1"/>
    <col min="8459" max="8459" width="0.88671875" style="86" customWidth="1"/>
    <col min="8460" max="8460" width="16.44140625" style="86" customWidth="1"/>
    <col min="8461" max="8461" width="0.88671875" style="86" customWidth="1"/>
    <col min="8462" max="8462" width="10" style="86" bestFit="1" customWidth="1"/>
    <col min="8463" max="8463" width="13.88671875" style="86" bestFit="1" customWidth="1"/>
    <col min="8464" max="8464" width="11.5546875" style="86" bestFit="1" customWidth="1"/>
    <col min="8465" max="8465" width="13.5546875" style="86" bestFit="1" customWidth="1"/>
    <col min="8466" max="8469" width="9.109375" style="86"/>
    <col min="8470" max="8470" width="12" style="86" bestFit="1" customWidth="1"/>
    <col min="8471" max="8471" width="9.109375" style="86"/>
    <col min="8472" max="8472" width="12" style="86" bestFit="1" customWidth="1"/>
    <col min="8473" max="8704" width="9.109375" style="86"/>
    <col min="8705" max="8705" width="14.109375" style="86" customWidth="1"/>
    <col min="8706" max="8706" width="9.109375" style="86"/>
    <col min="8707" max="8707" width="12.5546875" style="86" customWidth="1"/>
    <col min="8708" max="8708" width="10.109375" style="86" customWidth="1"/>
    <col min="8709" max="8709" width="2.5546875" style="86" customWidth="1"/>
    <col min="8710" max="8710" width="5.44140625" style="86" customWidth="1"/>
    <col min="8711" max="8711" width="2.88671875" style="86" customWidth="1"/>
    <col min="8712" max="8712" width="9.88671875" style="86" customWidth="1"/>
    <col min="8713" max="8713" width="1.44140625" style="86" customWidth="1"/>
    <col min="8714" max="8714" width="16.44140625" style="86" customWidth="1"/>
    <col min="8715" max="8715" width="0.88671875" style="86" customWidth="1"/>
    <col min="8716" max="8716" width="16.44140625" style="86" customWidth="1"/>
    <col min="8717" max="8717" width="0.88671875" style="86" customWidth="1"/>
    <col min="8718" max="8718" width="10" style="86" bestFit="1" customWidth="1"/>
    <col min="8719" max="8719" width="13.88671875" style="86" bestFit="1" customWidth="1"/>
    <col min="8720" max="8720" width="11.5546875" style="86" bestFit="1" customWidth="1"/>
    <col min="8721" max="8721" width="13.5546875" style="86" bestFit="1" customWidth="1"/>
    <col min="8722" max="8725" width="9.109375" style="86"/>
    <col min="8726" max="8726" width="12" style="86" bestFit="1" customWidth="1"/>
    <col min="8727" max="8727" width="9.109375" style="86"/>
    <col min="8728" max="8728" width="12" style="86" bestFit="1" customWidth="1"/>
    <col min="8729" max="8960" width="9.109375" style="86"/>
    <col min="8961" max="8961" width="14.109375" style="86" customWidth="1"/>
    <col min="8962" max="8962" width="9.109375" style="86"/>
    <col min="8963" max="8963" width="12.5546875" style="86" customWidth="1"/>
    <col min="8964" max="8964" width="10.109375" style="86" customWidth="1"/>
    <col min="8965" max="8965" width="2.5546875" style="86" customWidth="1"/>
    <col min="8966" max="8966" width="5.44140625" style="86" customWidth="1"/>
    <col min="8967" max="8967" width="2.88671875" style="86" customWidth="1"/>
    <col min="8968" max="8968" width="9.88671875" style="86" customWidth="1"/>
    <col min="8969" max="8969" width="1.44140625" style="86" customWidth="1"/>
    <col min="8970" max="8970" width="16.44140625" style="86" customWidth="1"/>
    <col min="8971" max="8971" width="0.88671875" style="86" customWidth="1"/>
    <col min="8972" max="8972" width="16.44140625" style="86" customWidth="1"/>
    <col min="8973" max="8973" width="0.88671875" style="86" customWidth="1"/>
    <col min="8974" max="8974" width="10" style="86" bestFit="1" customWidth="1"/>
    <col min="8975" max="8975" width="13.88671875" style="86" bestFit="1" customWidth="1"/>
    <col min="8976" max="8976" width="11.5546875" style="86" bestFit="1" customWidth="1"/>
    <col min="8977" max="8977" width="13.5546875" style="86" bestFit="1" customWidth="1"/>
    <col min="8978" max="8981" width="9.109375" style="86"/>
    <col min="8982" max="8982" width="12" style="86" bestFit="1" customWidth="1"/>
    <col min="8983" max="8983" width="9.109375" style="86"/>
    <col min="8984" max="8984" width="12" style="86" bestFit="1" customWidth="1"/>
    <col min="8985" max="9216" width="9.109375" style="86"/>
    <col min="9217" max="9217" width="14.109375" style="86" customWidth="1"/>
    <col min="9218" max="9218" width="9.109375" style="86"/>
    <col min="9219" max="9219" width="12.5546875" style="86" customWidth="1"/>
    <col min="9220" max="9220" width="10.109375" style="86" customWidth="1"/>
    <col min="9221" max="9221" width="2.5546875" style="86" customWidth="1"/>
    <col min="9222" max="9222" width="5.44140625" style="86" customWidth="1"/>
    <col min="9223" max="9223" width="2.88671875" style="86" customWidth="1"/>
    <col min="9224" max="9224" width="9.88671875" style="86" customWidth="1"/>
    <col min="9225" max="9225" width="1.44140625" style="86" customWidth="1"/>
    <col min="9226" max="9226" width="16.44140625" style="86" customWidth="1"/>
    <col min="9227" max="9227" width="0.88671875" style="86" customWidth="1"/>
    <col min="9228" max="9228" width="16.44140625" style="86" customWidth="1"/>
    <col min="9229" max="9229" width="0.88671875" style="86" customWidth="1"/>
    <col min="9230" max="9230" width="10" style="86" bestFit="1" customWidth="1"/>
    <col min="9231" max="9231" width="13.88671875" style="86" bestFit="1" customWidth="1"/>
    <col min="9232" max="9232" width="11.5546875" style="86" bestFit="1" customWidth="1"/>
    <col min="9233" max="9233" width="13.5546875" style="86" bestFit="1" customWidth="1"/>
    <col min="9234" max="9237" width="9.109375" style="86"/>
    <col min="9238" max="9238" width="12" style="86" bestFit="1" customWidth="1"/>
    <col min="9239" max="9239" width="9.109375" style="86"/>
    <col min="9240" max="9240" width="12" style="86" bestFit="1" customWidth="1"/>
    <col min="9241" max="9472" width="9.109375" style="86"/>
    <col min="9473" max="9473" width="14.109375" style="86" customWidth="1"/>
    <col min="9474" max="9474" width="9.109375" style="86"/>
    <col min="9475" max="9475" width="12.5546875" style="86" customWidth="1"/>
    <col min="9476" max="9476" width="10.109375" style="86" customWidth="1"/>
    <col min="9477" max="9477" width="2.5546875" style="86" customWidth="1"/>
    <col min="9478" max="9478" width="5.44140625" style="86" customWidth="1"/>
    <col min="9479" max="9479" width="2.88671875" style="86" customWidth="1"/>
    <col min="9480" max="9480" width="9.88671875" style="86" customWidth="1"/>
    <col min="9481" max="9481" width="1.44140625" style="86" customWidth="1"/>
    <col min="9482" max="9482" width="16.44140625" style="86" customWidth="1"/>
    <col min="9483" max="9483" width="0.88671875" style="86" customWidth="1"/>
    <col min="9484" max="9484" width="16.44140625" style="86" customWidth="1"/>
    <col min="9485" max="9485" width="0.88671875" style="86" customWidth="1"/>
    <col min="9486" max="9486" width="10" style="86" bestFit="1" customWidth="1"/>
    <col min="9487" max="9487" width="13.88671875" style="86" bestFit="1" customWidth="1"/>
    <col min="9488" max="9488" width="11.5546875" style="86" bestFit="1" customWidth="1"/>
    <col min="9489" max="9489" width="13.5546875" style="86" bestFit="1" customWidth="1"/>
    <col min="9490" max="9493" width="9.109375" style="86"/>
    <col min="9494" max="9494" width="12" style="86" bestFit="1" customWidth="1"/>
    <col min="9495" max="9495" width="9.109375" style="86"/>
    <col min="9496" max="9496" width="12" style="86" bestFit="1" customWidth="1"/>
    <col min="9497" max="9728" width="9.109375" style="86"/>
    <col min="9729" max="9729" width="14.109375" style="86" customWidth="1"/>
    <col min="9730" max="9730" width="9.109375" style="86"/>
    <col min="9731" max="9731" width="12.5546875" style="86" customWidth="1"/>
    <col min="9732" max="9732" width="10.109375" style="86" customWidth="1"/>
    <col min="9733" max="9733" width="2.5546875" style="86" customWidth="1"/>
    <col min="9734" max="9734" width="5.44140625" style="86" customWidth="1"/>
    <col min="9735" max="9735" width="2.88671875" style="86" customWidth="1"/>
    <col min="9736" max="9736" width="9.88671875" style="86" customWidth="1"/>
    <col min="9737" max="9737" width="1.44140625" style="86" customWidth="1"/>
    <col min="9738" max="9738" width="16.44140625" style="86" customWidth="1"/>
    <col min="9739" max="9739" width="0.88671875" style="86" customWidth="1"/>
    <col min="9740" max="9740" width="16.44140625" style="86" customWidth="1"/>
    <col min="9741" max="9741" width="0.88671875" style="86" customWidth="1"/>
    <col min="9742" max="9742" width="10" style="86" bestFit="1" customWidth="1"/>
    <col min="9743" max="9743" width="13.88671875" style="86" bestFit="1" customWidth="1"/>
    <col min="9744" max="9744" width="11.5546875" style="86" bestFit="1" customWidth="1"/>
    <col min="9745" max="9745" width="13.5546875" style="86" bestFit="1" customWidth="1"/>
    <col min="9746" max="9749" width="9.109375" style="86"/>
    <col min="9750" max="9750" width="12" style="86" bestFit="1" customWidth="1"/>
    <col min="9751" max="9751" width="9.109375" style="86"/>
    <col min="9752" max="9752" width="12" style="86" bestFit="1" customWidth="1"/>
    <col min="9753" max="9984" width="9.109375" style="86"/>
    <col min="9985" max="9985" width="14.109375" style="86" customWidth="1"/>
    <col min="9986" max="9986" width="9.109375" style="86"/>
    <col min="9987" max="9987" width="12.5546875" style="86" customWidth="1"/>
    <col min="9988" max="9988" width="10.109375" style="86" customWidth="1"/>
    <col min="9989" max="9989" width="2.5546875" style="86" customWidth="1"/>
    <col min="9990" max="9990" width="5.44140625" style="86" customWidth="1"/>
    <col min="9991" max="9991" width="2.88671875" style="86" customWidth="1"/>
    <col min="9992" max="9992" width="9.88671875" style="86" customWidth="1"/>
    <col min="9993" max="9993" width="1.44140625" style="86" customWidth="1"/>
    <col min="9994" max="9994" width="16.44140625" style="86" customWidth="1"/>
    <col min="9995" max="9995" width="0.88671875" style="86" customWidth="1"/>
    <col min="9996" max="9996" width="16.44140625" style="86" customWidth="1"/>
    <col min="9997" max="9997" width="0.88671875" style="86" customWidth="1"/>
    <col min="9998" max="9998" width="10" style="86" bestFit="1" customWidth="1"/>
    <col min="9999" max="9999" width="13.88671875" style="86" bestFit="1" customWidth="1"/>
    <col min="10000" max="10000" width="11.5546875" style="86" bestFit="1" customWidth="1"/>
    <col min="10001" max="10001" width="13.5546875" style="86" bestFit="1" customWidth="1"/>
    <col min="10002" max="10005" width="9.109375" style="86"/>
    <col min="10006" max="10006" width="12" style="86" bestFit="1" customWidth="1"/>
    <col min="10007" max="10007" width="9.109375" style="86"/>
    <col min="10008" max="10008" width="12" style="86" bestFit="1" customWidth="1"/>
    <col min="10009" max="10240" width="9.109375" style="86"/>
    <col min="10241" max="10241" width="14.109375" style="86" customWidth="1"/>
    <col min="10242" max="10242" width="9.109375" style="86"/>
    <col min="10243" max="10243" width="12.5546875" style="86" customWidth="1"/>
    <col min="10244" max="10244" width="10.109375" style="86" customWidth="1"/>
    <col min="10245" max="10245" width="2.5546875" style="86" customWidth="1"/>
    <col min="10246" max="10246" width="5.44140625" style="86" customWidth="1"/>
    <col min="10247" max="10247" width="2.88671875" style="86" customWidth="1"/>
    <col min="10248" max="10248" width="9.88671875" style="86" customWidth="1"/>
    <col min="10249" max="10249" width="1.44140625" style="86" customWidth="1"/>
    <col min="10250" max="10250" width="16.44140625" style="86" customWidth="1"/>
    <col min="10251" max="10251" width="0.88671875" style="86" customWidth="1"/>
    <col min="10252" max="10252" width="16.44140625" style="86" customWidth="1"/>
    <col min="10253" max="10253" width="0.88671875" style="86" customWidth="1"/>
    <col min="10254" max="10254" width="10" style="86" bestFit="1" customWidth="1"/>
    <col min="10255" max="10255" width="13.88671875" style="86" bestFit="1" customWidth="1"/>
    <col min="10256" max="10256" width="11.5546875" style="86" bestFit="1" customWidth="1"/>
    <col min="10257" max="10257" width="13.5546875" style="86" bestFit="1" customWidth="1"/>
    <col min="10258" max="10261" width="9.109375" style="86"/>
    <col min="10262" max="10262" width="12" style="86" bestFit="1" customWidth="1"/>
    <col min="10263" max="10263" width="9.109375" style="86"/>
    <col min="10264" max="10264" width="12" style="86" bestFit="1" customWidth="1"/>
    <col min="10265" max="10496" width="9.109375" style="86"/>
    <col min="10497" max="10497" width="14.109375" style="86" customWidth="1"/>
    <col min="10498" max="10498" width="9.109375" style="86"/>
    <col min="10499" max="10499" width="12.5546875" style="86" customWidth="1"/>
    <col min="10500" max="10500" width="10.109375" style="86" customWidth="1"/>
    <col min="10501" max="10501" width="2.5546875" style="86" customWidth="1"/>
    <col min="10502" max="10502" width="5.44140625" style="86" customWidth="1"/>
    <col min="10503" max="10503" width="2.88671875" style="86" customWidth="1"/>
    <col min="10504" max="10504" width="9.88671875" style="86" customWidth="1"/>
    <col min="10505" max="10505" width="1.44140625" style="86" customWidth="1"/>
    <col min="10506" max="10506" width="16.44140625" style="86" customWidth="1"/>
    <col min="10507" max="10507" width="0.88671875" style="86" customWidth="1"/>
    <col min="10508" max="10508" width="16.44140625" style="86" customWidth="1"/>
    <col min="10509" max="10509" width="0.88671875" style="86" customWidth="1"/>
    <col min="10510" max="10510" width="10" style="86" bestFit="1" customWidth="1"/>
    <col min="10511" max="10511" width="13.88671875" style="86" bestFit="1" customWidth="1"/>
    <col min="10512" max="10512" width="11.5546875" style="86" bestFit="1" customWidth="1"/>
    <col min="10513" max="10513" width="13.5546875" style="86" bestFit="1" customWidth="1"/>
    <col min="10514" max="10517" width="9.109375" style="86"/>
    <col min="10518" max="10518" width="12" style="86" bestFit="1" customWidth="1"/>
    <col min="10519" max="10519" width="9.109375" style="86"/>
    <col min="10520" max="10520" width="12" style="86" bestFit="1" customWidth="1"/>
    <col min="10521" max="10752" width="9.109375" style="86"/>
    <col min="10753" max="10753" width="14.109375" style="86" customWidth="1"/>
    <col min="10754" max="10754" width="9.109375" style="86"/>
    <col min="10755" max="10755" width="12.5546875" style="86" customWidth="1"/>
    <col min="10756" max="10756" width="10.109375" style="86" customWidth="1"/>
    <col min="10757" max="10757" width="2.5546875" style="86" customWidth="1"/>
    <col min="10758" max="10758" width="5.44140625" style="86" customWidth="1"/>
    <col min="10759" max="10759" width="2.88671875" style="86" customWidth="1"/>
    <col min="10760" max="10760" width="9.88671875" style="86" customWidth="1"/>
    <col min="10761" max="10761" width="1.44140625" style="86" customWidth="1"/>
    <col min="10762" max="10762" width="16.44140625" style="86" customWidth="1"/>
    <col min="10763" max="10763" width="0.88671875" style="86" customWidth="1"/>
    <col min="10764" max="10764" width="16.44140625" style="86" customWidth="1"/>
    <col min="10765" max="10765" width="0.88671875" style="86" customWidth="1"/>
    <col min="10766" max="10766" width="10" style="86" bestFit="1" customWidth="1"/>
    <col min="10767" max="10767" width="13.88671875" style="86" bestFit="1" customWidth="1"/>
    <col min="10768" max="10768" width="11.5546875" style="86" bestFit="1" customWidth="1"/>
    <col min="10769" max="10769" width="13.5546875" style="86" bestFit="1" customWidth="1"/>
    <col min="10770" max="10773" width="9.109375" style="86"/>
    <col min="10774" max="10774" width="12" style="86" bestFit="1" customWidth="1"/>
    <col min="10775" max="10775" width="9.109375" style="86"/>
    <col min="10776" max="10776" width="12" style="86" bestFit="1" customWidth="1"/>
    <col min="10777" max="11008" width="9.109375" style="86"/>
    <col min="11009" max="11009" width="14.109375" style="86" customWidth="1"/>
    <col min="11010" max="11010" width="9.109375" style="86"/>
    <col min="11011" max="11011" width="12.5546875" style="86" customWidth="1"/>
    <col min="11012" max="11012" width="10.109375" style="86" customWidth="1"/>
    <col min="11013" max="11013" width="2.5546875" style="86" customWidth="1"/>
    <col min="11014" max="11014" width="5.44140625" style="86" customWidth="1"/>
    <col min="11015" max="11015" width="2.88671875" style="86" customWidth="1"/>
    <col min="11016" max="11016" width="9.88671875" style="86" customWidth="1"/>
    <col min="11017" max="11017" width="1.44140625" style="86" customWidth="1"/>
    <col min="11018" max="11018" width="16.44140625" style="86" customWidth="1"/>
    <col min="11019" max="11019" width="0.88671875" style="86" customWidth="1"/>
    <col min="11020" max="11020" width="16.44140625" style="86" customWidth="1"/>
    <col min="11021" max="11021" width="0.88671875" style="86" customWidth="1"/>
    <col min="11022" max="11022" width="10" style="86" bestFit="1" customWidth="1"/>
    <col min="11023" max="11023" width="13.88671875" style="86" bestFit="1" customWidth="1"/>
    <col min="11024" max="11024" width="11.5546875" style="86" bestFit="1" customWidth="1"/>
    <col min="11025" max="11025" width="13.5546875" style="86" bestFit="1" customWidth="1"/>
    <col min="11026" max="11029" width="9.109375" style="86"/>
    <col min="11030" max="11030" width="12" style="86" bestFit="1" customWidth="1"/>
    <col min="11031" max="11031" width="9.109375" style="86"/>
    <col min="11032" max="11032" width="12" style="86" bestFit="1" customWidth="1"/>
    <col min="11033" max="11264" width="9.109375" style="86"/>
    <col min="11265" max="11265" width="14.109375" style="86" customWidth="1"/>
    <col min="11266" max="11266" width="9.109375" style="86"/>
    <col min="11267" max="11267" width="12.5546875" style="86" customWidth="1"/>
    <col min="11268" max="11268" width="10.109375" style="86" customWidth="1"/>
    <col min="11269" max="11269" width="2.5546875" style="86" customWidth="1"/>
    <col min="11270" max="11270" width="5.44140625" style="86" customWidth="1"/>
    <col min="11271" max="11271" width="2.88671875" style="86" customWidth="1"/>
    <col min="11272" max="11272" width="9.88671875" style="86" customWidth="1"/>
    <col min="11273" max="11273" width="1.44140625" style="86" customWidth="1"/>
    <col min="11274" max="11274" width="16.44140625" style="86" customWidth="1"/>
    <col min="11275" max="11275" width="0.88671875" style="86" customWidth="1"/>
    <col min="11276" max="11276" width="16.44140625" style="86" customWidth="1"/>
    <col min="11277" max="11277" width="0.88671875" style="86" customWidth="1"/>
    <col min="11278" max="11278" width="10" style="86" bestFit="1" customWidth="1"/>
    <col min="11279" max="11279" width="13.88671875" style="86" bestFit="1" customWidth="1"/>
    <col min="11280" max="11280" width="11.5546875" style="86" bestFit="1" customWidth="1"/>
    <col min="11281" max="11281" width="13.5546875" style="86" bestFit="1" customWidth="1"/>
    <col min="11282" max="11285" width="9.109375" style="86"/>
    <col min="11286" max="11286" width="12" style="86" bestFit="1" customWidth="1"/>
    <col min="11287" max="11287" width="9.109375" style="86"/>
    <col min="11288" max="11288" width="12" style="86" bestFit="1" customWidth="1"/>
    <col min="11289" max="11520" width="9.109375" style="86"/>
    <col min="11521" max="11521" width="14.109375" style="86" customWidth="1"/>
    <col min="11522" max="11522" width="9.109375" style="86"/>
    <col min="11523" max="11523" width="12.5546875" style="86" customWidth="1"/>
    <col min="11524" max="11524" width="10.109375" style="86" customWidth="1"/>
    <col min="11525" max="11525" width="2.5546875" style="86" customWidth="1"/>
    <col min="11526" max="11526" width="5.44140625" style="86" customWidth="1"/>
    <col min="11527" max="11527" width="2.88671875" style="86" customWidth="1"/>
    <col min="11528" max="11528" width="9.88671875" style="86" customWidth="1"/>
    <col min="11529" max="11529" width="1.44140625" style="86" customWidth="1"/>
    <col min="11530" max="11530" width="16.44140625" style="86" customWidth="1"/>
    <col min="11531" max="11531" width="0.88671875" style="86" customWidth="1"/>
    <col min="11532" max="11532" width="16.44140625" style="86" customWidth="1"/>
    <col min="11533" max="11533" width="0.88671875" style="86" customWidth="1"/>
    <col min="11534" max="11534" width="10" style="86" bestFit="1" customWidth="1"/>
    <col min="11535" max="11535" width="13.88671875" style="86" bestFit="1" customWidth="1"/>
    <col min="11536" max="11536" width="11.5546875" style="86" bestFit="1" customWidth="1"/>
    <col min="11537" max="11537" width="13.5546875" style="86" bestFit="1" customWidth="1"/>
    <col min="11538" max="11541" width="9.109375" style="86"/>
    <col min="11542" max="11542" width="12" style="86" bestFit="1" customWidth="1"/>
    <col min="11543" max="11543" width="9.109375" style="86"/>
    <col min="11544" max="11544" width="12" style="86" bestFit="1" customWidth="1"/>
    <col min="11545" max="11776" width="9.109375" style="86"/>
    <col min="11777" max="11777" width="14.109375" style="86" customWidth="1"/>
    <col min="11778" max="11778" width="9.109375" style="86"/>
    <col min="11779" max="11779" width="12.5546875" style="86" customWidth="1"/>
    <col min="11780" max="11780" width="10.109375" style="86" customWidth="1"/>
    <col min="11781" max="11781" width="2.5546875" style="86" customWidth="1"/>
    <col min="11782" max="11782" width="5.44140625" style="86" customWidth="1"/>
    <col min="11783" max="11783" width="2.88671875" style="86" customWidth="1"/>
    <col min="11784" max="11784" width="9.88671875" style="86" customWidth="1"/>
    <col min="11785" max="11785" width="1.44140625" style="86" customWidth="1"/>
    <col min="11786" max="11786" width="16.44140625" style="86" customWidth="1"/>
    <col min="11787" max="11787" width="0.88671875" style="86" customWidth="1"/>
    <col min="11788" max="11788" width="16.44140625" style="86" customWidth="1"/>
    <col min="11789" max="11789" width="0.88671875" style="86" customWidth="1"/>
    <col min="11790" max="11790" width="10" style="86" bestFit="1" customWidth="1"/>
    <col min="11791" max="11791" width="13.88671875" style="86" bestFit="1" customWidth="1"/>
    <col min="11792" max="11792" width="11.5546875" style="86" bestFit="1" customWidth="1"/>
    <col min="11793" max="11793" width="13.5546875" style="86" bestFit="1" customWidth="1"/>
    <col min="11794" max="11797" width="9.109375" style="86"/>
    <col min="11798" max="11798" width="12" style="86" bestFit="1" customWidth="1"/>
    <col min="11799" max="11799" width="9.109375" style="86"/>
    <col min="11800" max="11800" width="12" style="86" bestFit="1" customWidth="1"/>
    <col min="11801" max="12032" width="9.109375" style="86"/>
    <col min="12033" max="12033" width="14.109375" style="86" customWidth="1"/>
    <col min="12034" max="12034" width="9.109375" style="86"/>
    <col min="12035" max="12035" width="12.5546875" style="86" customWidth="1"/>
    <col min="12036" max="12036" width="10.109375" style="86" customWidth="1"/>
    <col min="12037" max="12037" width="2.5546875" style="86" customWidth="1"/>
    <col min="12038" max="12038" width="5.44140625" style="86" customWidth="1"/>
    <col min="12039" max="12039" width="2.88671875" style="86" customWidth="1"/>
    <col min="12040" max="12040" width="9.88671875" style="86" customWidth="1"/>
    <col min="12041" max="12041" width="1.44140625" style="86" customWidth="1"/>
    <col min="12042" max="12042" width="16.44140625" style="86" customWidth="1"/>
    <col min="12043" max="12043" width="0.88671875" style="86" customWidth="1"/>
    <col min="12044" max="12044" width="16.44140625" style="86" customWidth="1"/>
    <col min="12045" max="12045" width="0.88671875" style="86" customWidth="1"/>
    <col min="12046" max="12046" width="10" style="86" bestFit="1" customWidth="1"/>
    <col min="12047" max="12047" width="13.88671875" style="86" bestFit="1" customWidth="1"/>
    <col min="12048" max="12048" width="11.5546875" style="86" bestFit="1" customWidth="1"/>
    <col min="12049" max="12049" width="13.5546875" style="86" bestFit="1" customWidth="1"/>
    <col min="12050" max="12053" width="9.109375" style="86"/>
    <col min="12054" max="12054" width="12" style="86" bestFit="1" customWidth="1"/>
    <col min="12055" max="12055" width="9.109375" style="86"/>
    <col min="12056" max="12056" width="12" style="86" bestFit="1" customWidth="1"/>
    <col min="12057" max="12288" width="9.109375" style="86"/>
    <col min="12289" max="12289" width="14.109375" style="86" customWidth="1"/>
    <col min="12290" max="12290" width="9.109375" style="86"/>
    <col min="12291" max="12291" width="12.5546875" style="86" customWidth="1"/>
    <col min="12292" max="12292" width="10.109375" style="86" customWidth="1"/>
    <col min="12293" max="12293" width="2.5546875" style="86" customWidth="1"/>
    <col min="12294" max="12294" width="5.44140625" style="86" customWidth="1"/>
    <col min="12295" max="12295" width="2.88671875" style="86" customWidth="1"/>
    <col min="12296" max="12296" width="9.88671875" style="86" customWidth="1"/>
    <col min="12297" max="12297" width="1.44140625" style="86" customWidth="1"/>
    <col min="12298" max="12298" width="16.44140625" style="86" customWidth="1"/>
    <col min="12299" max="12299" width="0.88671875" style="86" customWidth="1"/>
    <col min="12300" max="12300" width="16.44140625" style="86" customWidth="1"/>
    <col min="12301" max="12301" width="0.88671875" style="86" customWidth="1"/>
    <col min="12302" max="12302" width="10" style="86" bestFit="1" customWidth="1"/>
    <col min="12303" max="12303" width="13.88671875" style="86" bestFit="1" customWidth="1"/>
    <col min="12304" max="12304" width="11.5546875" style="86" bestFit="1" customWidth="1"/>
    <col min="12305" max="12305" width="13.5546875" style="86" bestFit="1" customWidth="1"/>
    <col min="12306" max="12309" width="9.109375" style="86"/>
    <col min="12310" max="12310" width="12" style="86" bestFit="1" customWidth="1"/>
    <col min="12311" max="12311" width="9.109375" style="86"/>
    <col min="12312" max="12312" width="12" style="86" bestFit="1" customWidth="1"/>
    <col min="12313" max="12544" width="9.109375" style="86"/>
    <col min="12545" max="12545" width="14.109375" style="86" customWidth="1"/>
    <col min="12546" max="12546" width="9.109375" style="86"/>
    <col min="12547" max="12547" width="12.5546875" style="86" customWidth="1"/>
    <col min="12548" max="12548" width="10.109375" style="86" customWidth="1"/>
    <col min="12549" max="12549" width="2.5546875" style="86" customWidth="1"/>
    <col min="12550" max="12550" width="5.44140625" style="86" customWidth="1"/>
    <col min="12551" max="12551" width="2.88671875" style="86" customWidth="1"/>
    <col min="12552" max="12552" width="9.88671875" style="86" customWidth="1"/>
    <col min="12553" max="12553" width="1.44140625" style="86" customWidth="1"/>
    <col min="12554" max="12554" width="16.44140625" style="86" customWidth="1"/>
    <col min="12555" max="12555" width="0.88671875" style="86" customWidth="1"/>
    <col min="12556" max="12556" width="16.44140625" style="86" customWidth="1"/>
    <col min="12557" max="12557" width="0.88671875" style="86" customWidth="1"/>
    <col min="12558" max="12558" width="10" style="86" bestFit="1" customWidth="1"/>
    <col min="12559" max="12559" width="13.88671875" style="86" bestFit="1" customWidth="1"/>
    <col min="12560" max="12560" width="11.5546875" style="86" bestFit="1" customWidth="1"/>
    <col min="12561" max="12561" width="13.5546875" style="86" bestFit="1" customWidth="1"/>
    <col min="12562" max="12565" width="9.109375" style="86"/>
    <col min="12566" max="12566" width="12" style="86" bestFit="1" customWidth="1"/>
    <col min="12567" max="12567" width="9.109375" style="86"/>
    <col min="12568" max="12568" width="12" style="86" bestFit="1" customWidth="1"/>
    <col min="12569" max="12800" width="9.109375" style="86"/>
    <col min="12801" max="12801" width="14.109375" style="86" customWidth="1"/>
    <col min="12802" max="12802" width="9.109375" style="86"/>
    <col min="12803" max="12803" width="12.5546875" style="86" customWidth="1"/>
    <col min="12804" max="12804" width="10.109375" style="86" customWidth="1"/>
    <col min="12805" max="12805" width="2.5546875" style="86" customWidth="1"/>
    <col min="12806" max="12806" width="5.44140625" style="86" customWidth="1"/>
    <col min="12807" max="12807" width="2.88671875" style="86" customWidth="1"/>
    <col min="12808" max="12808" width="9.88671875" style="86" customWidth="1"/>
    <col min="12809" max="12809" width="1.44140625" style="86" customWidth="1"/>
    <col min="12810" max="12810" width="16.44140625" style="86" customWidth="1"/>
    <col min="12811" max="12811" width="0.88671875" style="86" customWidth="1"/>
    <col min="12812" max="12812" width="16.44140625" style="86" customWidth="1"/>
    <col min="12813" max="12813" width="0.88671875" style="86" customWidth="1"/>
    <col min="12814" max="12814" width="10" style="86" bestFit="1" customWidth="1"/>
    <col min="12815" max="12815" width="13.88671875" style="86" bestFit="1" customWidth="1"/>
    <col min="12816" max="12816" width="11.5546875" style="86" bestFit="1" customWidth="1"/>
    <col min="12817" max="12817" width="13.5546875" style="86" bestFit="1" customWidth="1"/>
    <col min="12818" max="12821" width="9.109375" style="86"/>
    <col min="12822" max="12822" width="12" style="86" bestFit="1" customWidth="1"/>
    <col min="12823" max="12823" width="9.109375" style="86"/>
    <col min="12824" max="12824" width="12" style="86" bestFit="1" customWidth="1"/>
    <col min="12825" max="13056" width="9.109375" style="86"/>
    <col min="13057" max="13057" width="14.109375" style="86" customWidth="1"/>
    <col min="13058" max="13058" width="9.109375" style="86"/>
    <col min="13059" max="13059" width="12.5546875" style="86" customWidth="1"/>
    <col min="13060" max="13060" width="10.109375" style="86" customWidth="1"/>
    <col min="13061" max="13061" width="2.5546875" style="86" customWidth="1"/>
    <col min="13062" max="13062" width="5.44140625" style="86" customWidth="1"/>
    <col min="13063" max="13063" width="2.88671875" style="86" customWidth="1"/>
    <col min="13064" max="13064" width="9.88671875" style="86" customWidth="1"/>
    <col min="13065" max="13065" width="1.44140625" style="86" customWidth="1"/>
    <col min="13066" max="13066" width="16.44140625" style="86" customWidth="1"/>
    <col min="13067" max="13067" width="0.88671875" style="86" customWidth="1"/>
    <col min="13068" max="13068" width="16.44140625" style="86" customWidth="1"/>
    <col min="13069" max="13069" width="0.88671875" style="86" customWidth="1"/>
    <col min="13070" max="13070" width="10" style="86" bestFit="1" customWidth="1"/>
    <col min="13071" max="13071" width="13.88671875" style="86" bestFit="1" customWidth="1"/>
    <col min="13072" max="13072" width="11.5546875" style="86" bestFit="1" customWidth="1"/>
    <col min="13073" max="13073" width="13.5546875" style="86" bestFit="1" customWidth="1"/>
    <col min="13074" max="13077" width="9.109375" style="86"/>
    <col min="13078" max="13078" width="12" style="86" bestFit="1" customWidth="1"/>
    <col min="13079" max="13079" width="9.109375" style="86"/>
    <col min="13080" max="13080" width="12" style="86" bestFit="1" customWidth="1"/>
    <col min="13081" max="13312" width="9.109375" style="86"/>
    <col min="13313" max="13313" width="14.109375" style="86" customWidth="1"/>
    <col min="13314" max="13314" width="9.109375" style="86"/>
    <col min="13315" max="13315" width="12.5546875" style="86" customWidth="1"/>
    <col min="13316" max="13316" width="10.109375" style="86" customWidth="1"/>
    <col min="13317" max="13317" width="2.5546875" style="86" customWidth="1"/>
    <col min="13318" max="13318" width="5.44140625" style="86" customWidth="1"/>
    <col min="13319" max="13319" width="2.88671875" style="86" customWidth="1"/>
    <col min="13320" max="13320" width="9.88671875" style="86" customWidth="1"/>
    <col min="13321" max="13321" width="1.44140625" style="86" customWidth="1"/>
    <col min="13322" max="13322" width="16.44140625" style="86" customWidth="1"/>
    <col min="13323" max="13323" width="0.88671875" style="86" customWidth="1"/>
    <col min="13324" max="13324" width="16.44140625" style="86" customWidth="1"/>
    <col min="13325" max="13325" width="0.88671875" style="86" customWidth="1"/>
    <col min="13326" max="13326" width="10" style="86" bestFit="1" customWidth="1"/>
    <col min="13327" max="13327" width="13.88671875" style="86" bestFit="1" customWidth="1"/>
    <col min="13328" max="13328" width="11.5546875" style="86" bestFit="1" customWidth="1"/>
    <col min="13329" max="13329" width="13.5546875" style="86" bestFit="1" customWidth="1"/>
    <col min="13330" max="13333" width="9.109375" style="86"/>
    <col min="13334" max="13334" width="12" style="86" bestFit="1" customWidth="1"/>
    <col min="13335" max="13335" width="9.109375" style="86"/>
    <col min="13336" max="13336" width="12" style="86" bestFit="1" customWidth="1"/>
    <col min="13337" max="13568" width="9.109375" style="86"/>
    <col min="13569" max="13569" width="14.109375" style="86" customWidth="1"/>
    <col min="13570" max="13570" width="9.109375" style="86"/>
    <col min="13571" max="13571" width="12.5546875" style="86" customWidth="1"/>
    <col min="13572" max="13572" width="10.109375" style="86" customWidth="1"/>
    <col min="13573" max="13573" width="2.5546875" style="86" customWidth="1"/>
    <col min="13574" max="13574" width="5.44140625" style="86" customWidth="1"/>
    <col min="13575" max="13575" width="2.88671875" style="86" customWidth="1"/>
    <col min="13576" max="13576" width="9.88671875" style="86" customWidth="1"/>
    <col min="13577" max="13577" width="1.44140625" style="86" customWidth="1"/>
    <col min="13578" max="13578" width="16.44140625" style="86" customWidth="1"/>
    <col min="13579" max="13579" width="0.88671875" style="86" customWidth="1"/>
    <col min="13580" max="13580" width="16.44140625" style="86" customWidth="1"/>
    <col min="13581" max="13581" width="0.88671875" style="86" customWidth="1"/>
    <col min="13582" max="13582" width="10" style="86" bestFit="1" customWidth="1"/>
    <col min="13583" max="13583" width="13.88671875" style="86" bestFit="1" customWidth="1"/>
    <col min="13584" max="13584" width="11.5546875" style="86" bestFit="1" customWidth="1"/>
    <col min="13585" max="13585" width="13.5546875" style="86" bestFit="1" customWidth="1"/>
    <col min="13586" max="13589" width="9.109375" style="86"/>
    <col min="13590" max="13590" width="12" style="86" bestFit="1" customWidth="1"/>
    <col min="13591" max="13591" width="9.109375" style="86"/>
    <col min="13592" max="13592" width="12" style="86" bestFit="1" customWidth="1"/>
    <col min="13593" max="13824" width="9.109375" style="86"/>
    <col min="13825" max="13825" width="14.109375" style="86" customWidth="1"/>
    <col min="13826" max="13826" width="9.109375" style="86"/>
    <col min="13827" max="13827" width="12.5546875" style="86" customWidth="1"/>
    <col min="13828" max="13828" width="10.109375" style="86" customWidth="1"/>
    <col min="13829" max="13829" width="2.5546875" style="86" customWidth="1"/>
    <col min="13830" max="13830" width="5.44140625" style="86" customWidth="1"/>
    <col min="13831" max="13831" width="2.88671875" style="86" customWidth="1"/>
    <col min="13832" max="13832" width="9.88671875" style="86" customWidth="1"/>
    <col min="13833" max="13833" width="1.44140625" style="86" customWidth="1"/>
    <col min="13834" max="13834" width="16.44140625" style="86" customWidth="1"/>
    <col min="13835" max="13835" width="0.88671875" style="86" customWidth="1"/>
    <col min="13836" max="13836" width="16.44140625" style="86" customWidth="1"/>
    <col min="13837" max="13837" width="0.88671875" style="86" customWidth="1"/>
    <col min="13838" max="13838" width="10" style="86" bestFit="1" customWidth="1"/>
    <col min="13839" max="13839" width="13.88671875" style="86" bestFit="1" customWidth="1"/>
    <col min="13840" max="13840" width="11.5546875" style="86" bestFit="1" customWidth="1"/>
    <col min="13841" max="13841" width="13.5546875" style="86" bestFit="1" customWidth="1"/>
    <col min="13842" max="13845" width="9.109375" style="86"/>
    <col min="13846" max="13846" width="12" style="86" bestFit="1" customWidth="1"/>
    <col min="13847" max="13847" width="9.109375" style="86"/>
    <col min="13848" max="13848" width="12" style="86" bestFit="1" customWidth="1"/>
    <col min="13849" max="14080" width="9.109375" style="86"/>
    <col min="14081" max="14081" width="14.109375" style="86" customWidth="1"/>
    <col min="14082" max="14082" width="9.109375" style="86"/>
    <col min="14083" max="14083" width="12.5546875" style="86" customWidth="1"/>
    <col min="14084" max="14084" width="10.109375" style="86" customWidth="1"/>
    <col min="14085" max="14085" width="2.5546875" style="86" customWidth="1"/>
    <col min="14086" max="14086" width="5.44140625" style="86" customWidth="1"/>
    <col min="14087" max="14087" width="2.88671875" style="86" customWidth="1"/>
    <col min="14088" max="14088" width="9.88671875" style="86" customWidth="1"/>
    <col min="14089" max="14089" width="1.44140625" style="86" customWidth="1"/>
    <col min="14090" max="14090" width="16.44140625" style="86" customWidth="1"/>
    <col min="14091" max="14091" width="0.88671875" style="86" customWidth="1"/>
    <col min="14092" max="14092" width="16.44140625" style="86" customWidth="1"/>
    <col min="14093" max="14093" width="0.88671875" style="86" customWidth="1"/>
    <col min="14094" max="14094" width="10" style="86" bestFit="1" customWidth="1"/>
    <col min="14095" max="14095" width="13.88671875" style="86" bestFit="1" customWidth="1"/>
    <col min="14096" max="14096" width="11.5546875" style="86" bestFit="1" customWidth="1"/>
    <col min="14097" max="14097" width="13.5546875" style="86" bestFit="1" customWidth="1"/>
    <col min="14098" max="14101" width="9.109375" style="86"/>
    <col min="14102" max="14102" width="12" style="86" bestFit="1" customWidth="1"/>
    <col min="14103" max="14103" width="9.109375" style="86"/>
    <col min="14104" max="14104" width="12" style="86" bestFit="1" customWidth="1"/>
    <col min="14105" max="14336" width="9.109375" style="86"/>
    <col min="14337" max="14337" width="14.109375" style="86" customWidth="1"/>
    <col min="14338" max="14338" width="9.109375" style="86"/>
    <col min="14339" max="14339" width="12.5546875" style="86" customWidth="1"/>
    <col min="14340" max="14340" width="10.109375" style="86" customWidth="1"/>
    <col min="14341" max="14341" width="2.5546875" style="86" customWidth="1"/>
    <col min="14342" max="14342" width="5.44140625" style="86" customWidth="1"/>
    <col min="14343" max="14343" width="2.88671875" style="86" customWidth="1"/>
    <col min="14344" max="14344" width="9.88671875" style="86" customWidth="1"/>
    <col min="14345" max="14345" width="1.44140625" style="86" customWidth="1"/>
    <col min="14346" max="14346" width="16.44140625" style="86" customWidth="1"/>
    <col min="14347" max="14347" width="0.88671875" style="86" customWidth="1"/>
    <col min="14348" max="14348" width="16.44140625" style="86" customWidth="1"/>
    <col min="14349" max="14349" width="0.88671875" style="86" customWidth="1"/>
    <col min="14350" max="14350" width="10" style="86" bestFit="1" customWidth="1"/>
    <col min="14351" max="14351" width="13.88671875" style="86" bestFit="1" customWidth="1"/>
    <col min="14352" max="14352" width="11.5546875" style="86" bestFit="1" customWidth="1"/>
    <col min="14353" max="14353" width="13.5546875" style="86" bestFit="1" customWidth="1"/>
    <col min="14354" max="14357" width="9.109375" style="86"/>
    <col min="14358" max="14358" width="12" style="86" bestFit="1" customWidth="1"/>
    <col min="14359" max="14359" width="9.109375" style="86"/>
    <col min="14360" max="14360" width="12" style="86" bestFit="1" customWidth="1"/>
    <col min="14361" max="14592" width="9.109375" style="86"/>
    <col min="14593" max="14593" width="14.109375" style="86" customWidth="1"/>
    <col min="14594" max="14594" width="9.109375" style="86"/>
    <col min="14595" max="14595" width="12.5546875" style="86" customWidth="1"/>
    <col min="14596" max="14596" width="10.109375" style="86" customWidth="1"/>
    <col min="14597" max="14597" width="2.5546875" style="86" customWidth="1"/>
    <col min="14598" max="14598" width="5.44140625" style="86" customWidth="1"/>
    <col min="14599" max="14599" width="2.88671875" style="86" customWidth="1"/>
    <col min="14600" max="14600" width="9.88671875" style="86" customWidth="1"/>
    <col min="14601" max="14601" width="1.44140625" style="86" customWidth="1"/>
    <col min="14602" max="14602" width="16.44140625" style="86" customWidth="1"/>
    <col min="14603" max="14603" width="0.88671875" style="86" customWidth="1"/>
    <col min="14604" max="14604" width="16.44140625" style="86" customWidth="1"/>
    <col min="14605" max="14605" width="0.88671875" style="86" customWidth="1"/>
    <col min="14606" max="14606" width="10" style="86" bestFit="1" customWidth="1"/>
    <col min="14607" max="14607" width="13.88671875" style="86" bestFit="1" customWidth="1"/>
    <col min="14608" max="14608" width="11.5546875" style="86" bestFit="1" customWidth="1"/>
    <col min="14609" max="14609" width="13.5546875" style="86" bestFit="1" customWidth="1"/>
    <col min="14610" max="14613" width="9.109375" style="86"/>
    <col min="14614" max="14614" width="12" style="86" bestFit="1" customWidth="1"/>
    <col min="14615" max="14615" width="9.109375" style="86"/>
    <col min="14616" max="14616" width="12" style="86" bestFit="1" customWidth="1"/>
    <col min="14617" max="14848" width="9.109375" style="86"/>
    <col min="14849" max="14849" width="14.109375" style="86" customWidth="1"/>
    <col min="14850" max="14850" width="9.109375" style="86"/>
    <col min="14851" max="14851" width="12.5546875" style="86" customWidth="1"/>
    <col min="14852" max="14852" width="10.109375" style="86" customWidth="1"/>
    <col min="14853" max="14853" width="2.5546875" style="86" customWidth="1"/>
    <col min="14854" max="14854" width="5.44140625" style="86" customWidth="1"/>
    <col min="14855" max="14855" width="2.88671875" style="86" customWidth="1"/>
    <col min="14856" max="14856" width="9.88671875" style="86" customWidth="1"/>
    <col min="14857" max="14857" width="1.44140625" style="86" customWidth="1"/>
    <col min="14858" max="14858" width="16.44140625" style="86" customWidth="1"/>
    <col min="14859" max="14859" width="0.88671875" style="86" customWidth="1"/>
    <col min="14860" max="14860" width="16.44140625" style="86" customWidth="1"/>
    <col min="14861" max="14861" width="0.88671875" style="86" customWidth="1"/>
    <col min="14862" max="14862" width="10" style="86" bestFit="1" customWidth="1"/>
    <col min="14863" max="14863" width="13.88671875" style="86" bestFit="1" customWidth="1"/>
    <col min="14864" max="14864" width="11.5546875" style="86" bestFit="1" customWidth="1"/>
    <col min="14865" max="14865" width="13.5546875" style="86" bestFit="1" customWidth="1"/>
    <col min="14866" max="14869" width="9.109375" style="86"/>
    <col min="14870" max="14870" width="12" style="86" bestFit="1" customWidth="1"/>
    <col min="14871" max="14871" width="9.109375" style="86"/>
    <col min="14872" max="14872" width="12" style="86" bestFit="1" customWidth="1"/>
    <col min="14873" max="15104" width="9.109375" style="86"/>
    <col min="15105" max="15105" width="14.109375" style="86" customWidth="1"/>
    <col min="15106" max="15106" width="9.109375" style="86"/>
    <col min="15107" max="15107" width="12.5546875" style="86" customWidth="1"/>
    <col min="15108" max="15108" width="10.109375" style="86" customWidth="1"/>
    <col min="15109" max="15109" width="2.5546875" style="86" customWidth="1"/>
    <col min="15110" max="15110" width="5.44140625" style="86" customWidth="1"/>
    <col min="15111" max="15111" width="2.88671875" style="86" customWidth="1"/>
    <col min="15112" max="15112" width="9.88671875" style="86" customWidth="1"/>
    <col min="15113" max="15113" width="1.44140625" style="86" customWidth="1"/>
    <col min="15114" max="15114" width="16.44140625" style="86" customWidth="1"/>
    <col min="15115" max="15115" width="0.88671875" style="86" customWidth="1"/>
    <col min="15116" max="15116" width="16.44140625" style="86" customWidth="1"/>
    <col min="15117" max="15117" width="0.88671875" style="86" customWidth="1"/>
    <col min="15118" max="15118" width="10" style="86" bestFit="1" customWidth="1"/>
    <col min="15119" max="15119" width="13.88671875" style="86" bestFit="1" customWidth="1"/>
    <col min="15120" max="15120" width="11.5546875" style="86" bestFit="1" customWidth="1"/>
    <col min="15121" max="15121" width="13.5546875" style="86" bestFit="1" customWidth="1"/>
    <col min="15122" max="15125" width="9.109375" style="86"/>
    <col min="15126" max="15126" width="12" style="86" bestFit="1" customWidth="1"/>
    <col min="15127" max="15127" width="9.109375" style="86"/>
    <col min="15128" max="15128" width="12" style="86" bestFit="1" customWidth="1"/>
    <col min="15129" max="15360" width="9.109375" style="86"/>
    <col min="15361" max="15361" width="14.109375" style="86" customWidth="1"/>
    <col min="15362" max="15362" width="9.109375" style="86"/>
    <col min="15363" max="15363" width="12.5546875" style="86" customWidth="1"/>
    <col min="15364" max="15364" width="10.109375" style="86" customWidth="1"/>
    <col min="15365" max="15365" width="2.5546875" style="86" customWidth="1"/>
    <col min="15366" max="15366" width="5.44140625" style="86" customWidth="1"/>
    <col min="15367" max="15367" width="2.88671875" style="86" customWidth="1"/>
    <col min="15368" max="15368" width="9.88671875" style="86" customWidth="1"/>
    <col min="15369" max="15369" width="1.44140625" style="86" customWidth="1"/>
    <col min="15370" max="15370" width="16.44140625" style="86" customWidth="1"/>
    <col min="15371" max="15371" width="0.88671875" style="86" customWidth="1"/>
    <col min="15372" max="15372" width="16.44140625" style="86" customWidth="1"/>
    <col min="15373" max="15373" width="0.88671875" style="86" customWidth="1"/>
    <col min="15374" max="15374" width="10" style="86" bestFit="1" customWidth="1"/>
    <col min="15375" max="15375" width="13.88671875" style="86" bestFit="1" customWidth="1"/>
    <col min="15376" max="15376" width="11.5546875" style="86" bestFit="1" customWidth="1"/>
    <col min="15377" max="15377" width="13.5546875" style="86" bestFit="1" customWidth="1"/>
    <col min="15378" max="15381" width="9.109375" style="86"/>
    <col min="15382" max="15382" width="12" style="86" bestFit="1" customWidth="1"/>
    <col min="15383" max="15383" width="9.109375" style="86"/>
    <col min="15384" max="15384" width="12" style="86" bestFit="1" customWidth="1"/>
    <col min="15385" max="15616" width="9.109375" style="86"/>
    <col min="15617" max="15617" width="14.109375" style="86" customWidth="1"/>
    <col min="15618" max="15618" width="9.109375" style="86"/>
    <col min="15619" max="15619" width="12.5546875" style="86" customWidth="1"/>
    <col min="15620" max="15620" width="10.109375" style="86" customWidth="1"/>
    <col min="15621" max="15621" width="2.5546875" style="86" customWidth="1"/>
    <col min="15622" max="15622" width="5.44140625" style="86" customWidth="1"/>
    <col min="15623" max="15623" width="2.88671875" style="86" customWidth="1"/>
    <col min="15624" max="15624" width="9.88671875" style="86" customWidth="1"/>
    <col min="15625" max="15625" width="1.44140625" style="86" customWidth="1"/>
    <col min="15626" max="15626" width="16.44140625" style="86" customWidth="1"/>
    <col min="15627" max="15627" width="0.88671875" style="86" customWidth="1"/>
    <col min="15628" max="15628" width="16.44140625" style="86" customWidth="1"/>
    <col min="15629" max="15629" width="0.88671875" style="86" customWidth="1"/>
    <col min="15630" max="15630" width="10" style="86" bestFit="1" customWidth="1"/>
    <col min="15631" max="15631" width="13.88671875" style="86" bestFit="1" customWidth="1"/>
    <col min="15632" max="15632" width="11.5546875" style="86" bestFit="1" customWidth="1"/>
    <col min="15633" max="15633" width="13.5546875" style="86" bestFit="1" customWidth="1"/>
    <col min="15634" max="15637" width="9.109375" style="86"/>
    <col min="15638" max="15638" width="12" style="86" bestFit="1" customWidth="1"/>
    <col min="15639" max="15639" width="9.109375" style="86"/>
    <col min="15640" max="15640" width="12" style="86" bestFit="1" customWidth="1"/>
    <col min="15641" max="15872" width="9.109375" style="86"/>
    <col min="15873" max="15873" width="14.109375" style="86" customWidth="1"/>
    <col min="15874" max="15874" width="9.109375" style="86"/>
    <col min="15875" max="15875" width="12.5546875" style="86" customWidth="1"/>
    <col min="15876" max="15876" width="10.109375" style="86" customWidth="1"/>
    <col min="15877" max="15877" width="2.5546875" style="86" customWidth="1"/>
    <col min="15878" max="15878" width="5.44140625" style="86" customWidth="1"/>
    <col min="15879" max="15879" width="2.88671875" style="86" customWidth="1"/>
    <col min="15880" max="15880" width="9.88671875" style="86" customWidth="1"/>
    <col min="15881" max="15881" width="1.44140625" style="86" customWidth="1"/>
    <col min="15882" max="15882" width="16.44140625" style="86" customWidth="1"/>
    <col min="15883" max="15883" width="0.88671875" style="86" customWidth="1"/>
    <col min="15884" max="15884" width="16.44140625" style="86" customWidth="1"/>
    <col min="15885" max="15885" width="0.88671875" style="86" customWidth="1"/>
    <col min="15886" max="15886" width="10" style="86" bestFit="1" customWidth="1"/>
    <col min="15887" max="15887" width="13.88671875" style="86" bestFit="1" customWidth="1"/>
    <col min="15888" max="15888" width="11.5546875" style="86" bestFit="1" customWidth="1"/>
    <col min="15889" max="15889" width="13.5546875" style="86" bestFit="1" customWidth="1"/>
    <col min="15890" max="15893" width="9.109375" style="86"/>
    <col min="15894" max="15894" width="12" style="86" bestFit="1" customWidth="1"/>
    <col min="15895" max="15895" width="9.109375" style="86"/>
    <col min="15896" max="15896" width="12" style="86" bestFit="1" customWidth="1"/>
    <col min="15897" max="16128" width="9.109375" style="86"/>
    <col min="16129" max="16129" width="14.109375" style="86" customWidth="1"/>
    <col min="16130" max="16130" width="9.109375" style="86"/>
    <col min="16131" max="16131" width="12.5546875" style="86" customWidth="1"/>
    <col min="16132" max="16132" width="10.109375" style="86" customWidth="1"/>
    <col min="16133" max="16133" width="2.5546875" style="86" customWidth="1"/>
    <col min="16134" max="16134" width="5.44140625" style="86" customWidth="1"/>
    <col min="16135" max="16135" width="2.88671875" style="86" customWidth="1"/>
    <col min="16136" max="16136" width="9.88671875" style="86" customWidth="1"/>
    <col min="16137" max="16137" width="1.44140625" style="86" customWidth="1"/>
    <col min="16138" max="16138" width="16.44140625" style="86" customWidth="1"/>
    <col min="16139" max="16139" width="0.88671875" style="86" customWidth="1"/>
    <col min="16140" max="16140" width="16.44140625" style="86" customWidth="1"/>
    <col min="16141" max="16141" width="0.88671875" style="86" customWidth="1"/>
    <col min="16142" max="16142" width="10" style="86" bestFit="1" customWidth="1"/>
    <col min="16143" max="16143" width="13.88671875" style="86" bestFit="1" customWidth="1"/>
    <col min="16144" max="16144" width="11.5546875" style="86" bestFit="1" customWidth="1"/>
    <col min="16145" max="16145" width="13.5546875" style="86" bestFit="1" customWidth="1"/>
    <col min="16146" max="16149" width="9.109375" style="86"/>
    <col min="16150" max="16150" width="12" style="86" bestFit="1" customWidth="1"/>
    <col min="16151" max="16151" width="9.109375" style="86"/>
    <col min="16152" max="16152" width="12" style="86" bestFit="1" customWidth="1"/>
    <col min="16153" max="16384" width="9.109375" style="86"/>
  </cols>
  <sheetData>
    <row r="1" spans="1:24" s="88" customFormat="1" ht="24" customHeight="1" x14ac:dyDescent="0.25">
      <c r="A1" s="86"/>
      <c r="B1" s="86"/>
      <c r="C1" s="86"/>
      <c r="D1" s="86"/>
      <c r="E1" s="86"/>
      <c r="F1" s="86"/>
      <c r="G1" s="86"/>
      <c r="H1" s="87"/>
      <c r="I1" s="86"/>
      <c r="K1" s="89"/>
      <c r="L1" s="90" t="s">
        <v>21</v>
      </c>
      <c r="M1" s="86"/>
      <c r="N1" s="86"/>
      <c r="O1" s="86"/>
    </row>
    <row r="2" spans="1:24" s="88" customFormat="1" ht="24" customHeight="1" x14ac:dyDescent="0.25">
      <c r="A2" s="144" t="s">
        <v>50</v>
      </c>
      <c r="B2" s="144"/>
      <c r="C2" s="144"/>
      <c r="D2" s="144"/>
      <c r="E2" s="144"/>
      <c r="F2" s="144"/>
      <c r="G2" s="144"/>
      <c r="H2" s="144"/>
      <c r="I2" s="144"/>
      <c r="J2" s="144"/>
      <c r="K2" s="89"/>
      <c r="M2" s="86"/>
      <c r="N2" s="86"/>
      <c r="O2" s="86"/>
    </row>
    <row r="3" spans="1:24" s="88" customFormat="1" ht="24" customHeight="1" x14ac:dyDescent="0.25">
      <c r="A3" s="144" t="s">
        <v>71</v>
      </c>
      <c r="B3" s="144"/>
      <c r="C3" s="144"/>
      <c r="D3" s="144"/>
      <c r="E3" s="144"/>
      <c r="F3" s="144"/>
      <c r="G3" s="144"/>
      <c r="H3" s="144"/>
      <c r="I3" s="144"/>
      <c r="J3" s="144"/>
      <c r="K3" s="89"/>
      <c r="M3" s="86"/>
      <c r="N3" s="86"/>
      <c r="O3" s="86"/>
    </row>
    <row r="4" spans="1:24" s="88" customFormat="1" ht="24" customHeight="1" x14ac:dyDescent="0.25">
      <c r="A4" s="136" t="s">
        <v>140</v>
      </c>
      <c r="B4" s="91"/>
      <c r="C4" s="91"/>
      <c r="D4" s="91"/>
      <c r="E4" s="91"/>
      <c r="F4" s="91"/>
      <c r="G4" s="91"/>
      <c r="H4" s="92"/>
      <c r="I4" s="91"/>
      <c r="K4" s="89"/>
      <c r="M4" s="86"/>
      <c r="N4" s="86"/>
      <c r="O4" s="86"/>
    </row>
    <row r="5" spans="1:24" s="88" customFormat="1" ht="24" customHeight="1" x14ac:dyDescent="0.25">
      <c r="A5" s="136"/>
      <c r="B5" s="91"/>
      <c r="C5" s="91"/>
      <c r="D5" s="91"/>
      <c r="E5" s="91"/>
      <c r="F5" s="91"/>
      <c r="G5" s="91"/>
      <c r="H5" s="92"/>
      <c r="I5" s="91"/>
      <c r="K5" s="89"/>
      <c r="L5" s="90" t="s">
        <v>22</v>
      </c>
      <c r="M5" s="86"/>
      <c r="N5" s="86"/>
      <c r="O5" s="86"/>
    </row>
    <row r="6" spans="1:24" s="88" customFormat="1" ht="24" customHeight="1" x14ac:dyDescent="0.25">
      <c r="A6" s="35"/>
      <c r="B6" s="35"/>
      <c r="C6" s="35"/>
      <c r="D6" s="35"/>
      <c r="E6" s="91"/>
      <c r="F6" s="91"/>
      <c r="G6" s="35"/>
      <c r="H6" s="93" t="s">
        <v>0</v>
      </c>
      <c r="I6" s="94"/>
      <c r="J6" s="124">
        <v>2566</v>
      </c>
      <c r="K6" s="96"/>
      <c r="L6" s="124">
        <v>2565</v>
      </c>
      <c r="M6" s="86"/>
      <c r="N6" s="86"/>
      <c r="O6" s="86"/>
      <c r="Q6" s="86"/>
    </row>
    <row r="7" spans="1:24" s="88" customFormat="1" ht="24" customHeight="1" x14ac:dyDescent="0.25">
      <c r="A7" s="97" t="s">
        <v>8</v>
      </c>
      <c r="B7" s="35"/>
      <c r="C7" s="35"/>
      <c r="D7" s="35"/>
      <c r="E7" s="35"/>
      <c r="F7" s="35"/>
      <c r="G7" s="35"/>
      <c r="H7" s="92"/>
      <c r="I7" s="91"/>
      <c r="J7" s="91"/>
      <c r="K7" s="89"/>
      <c r="L7" s="91"/>
      <c r="M7" s="86"/>
      <c r="N7" s="86"/>
      <c r="O7" s="86"/>
    </row>
    <row r="8" spans="1:24" s="88" customFormat="1" ht="24" customHeight="1" x14ac:dyDescent="0.25">
      <c r="A8" s="98" t="s">
        <v>43</v>
      </c>
      <c r="B8" s="35"/>
      <c r="C8" s="35"/>
      <c r="D8" s="35"/>
      <c r="E8" s="35"/>
      <c r="F8" s="35"/>
      <c r="G8" s="35"/>
      <c r="H8" s="92">
        <v>10</v>
      </c>
      <c r="I8" s="99"/>
      <c r="J8" s="100">
        <v>220470</v>
      </c>
      <c r="K8" s="99"/>
      <c r="L8" s="100">
        <v>253100</v>
      </c>
      <c r="M8" s="86"/>
      <c r="N8" s="86"/>
      <c r="O8" s="86"/>
      <c r="P8" s="31"/>
      <c r="Q8" s="31"/>
      <c r="S8" s="125"/>
      <c r="T8" s="125"/>
      <c r="V8" s="31"/>
      <c r="W8" s="31"/>
      <c r="X8" s="31"/>
    </row>
    <row r="9" spans="1:24" s="88" customFormat="1" ht="24" customHeight="1" x14ac:dyDescent="0.25">
      <c r="A9" s="97" t="s">
        <v>30</v>
      </c>
      <c r="B9" s="35"/>
      <c r="C9" s="35"/>
      <c r="D9" s="35"/>
      <c r="E9" s="35"/>
      <c r="F9" s="35"/>
      <c r="G9" s="35"/>
      <c r="H9" s="92"/>
      <c r="I9" s="99"/>
      <c r="J9" s="101">
        <f>SUM(J8:J8)</f>
        <v>220470</v>
      </c>
      <c r="K9" s="99"/>
      <c r="L9" s="101">
        <f>SUM(L8:L8)</f>
        <v>253100</v>
      </c>
      <c r="M9" s="86"/>
      <c r="N9" s="86"/>
      <c r="O9" s="86"/>
      <c r="P9" s="31"/>
      <c r="Q9" s="31"/>
      <c r="S9" s="125"/>
      <c r="T9" s="125"/>
      <c r="V9" s="31"/>
      <c r="W9" s="31"/>
      <c r="X9" s="31"/>
    </row>
    <row r="10" spans="1:24" s="88" customFormat="1" ht="24" customHeight="1" x14ac:dyDescent="0.25">
      <c r="A10" s="97" t="s">
        <v>9</v>
      </c>
      <c r="B10" s="35"/>
      <c r="C10" s="35"/>
      <c r="D10" s="35"/>
      <c r="E10" s="35"/>
      <c r="F10" s="35"/>
      <c r="G10" s="35"/>
      <c r="H10" s="92"/>
      <c r="I10" s="99"/>
      <c r="J10" s="102"/>
      <c r="K10" s="99"/>
      <c r="L10" s="102"/>
      <c r="M10" s="86"/>
      <c r="N10" s="86"/>
      <c r="O10" s="86"/>
      <c r="P10" s="31"/>
      <c r="Q10" s="31"/>
      <c r="S10" s="125"/>
      <c r="T10" s="125"/>
      <c r="V10" s="31"/>
      <c r="W10" s="31"/>
      <c r="X10" s="31"/>
    </row>
    <row r="11" spans="1:24" s="88" customFormat="1" ht="24" customHeight="1" x14ac:dyDescent="0.25">
      <c r="A11" s="103" t="s">
        <v>44</v>
      </c>
      <c r="B11" s="35"/>
      <c r="C11" s="35"/>
      <c r="D11" s="35"/>
      <c r="E11" s="35"/>
      <c r="F11" s="35"/>
      <c r="G11" s="35"/>
      <c r="H11" s="92">
        <v>11</v>
      </c>
      <c r="I11" s="99"/>
      <c r="J11" s="99">
        <v>2361</v>
      </c>
      <c r="K11" s="99"/>
      <c r="L11" s="99">
        <v>2386</v>
      </c>
      <c r="M11" s="86"/>
      <c r="O11" s="86"/>
      <c r="P11" s="31"/>
      <c r="Q11" s="31"/>
      <c r="S11" s="125"/>
      <c r="T11" s="125"/>
      <c r="V11" s="31"/>
      <c r="W11" s="31"/>
      <c r="X11" s="31"/>
    </row>
    <row r="12" spans="1:24" s="88" customFormat="1" ht="24" customHeight="1" x14ac:dyDescent="0.25">
      <c r="A12" s="104" t="s">
        <v>23</v>
      </c>
      <c r="B12" s="35"/>
      <c r="C12" s="35"/>
      <c r="D12" s="35"/>
      <c r="E12" s="35"/>
      <c r="F12" s="35"/>
      <c r="G12" s="35"/>
      <c r="H12" s="92">
        <v>11</v>
      </c>
      <c r="I12" s="99"/>
      <c r="J12" s="105">
        <v>715</v>
      </c>
      <c r="K12" s="99"/>
      <c r="L12" s="105">
        <v>751</v>
      </c>
      <c r="M12" s="86"/>
      <c r="O12" s="86"/>
      <c r="P12" s="31"/>
      <c r="Q12" s="31"/>
      <c r="S12" s="125"/>
      <c r="T12" s="125"/>
      <c r="V12" s="31"/>
      <c r="W12" s="31"/>
      <c r="X12" s="31"/>
    </row>
    <row r="13" spans="1:24" s="88" customFormat="1" ht="24" customHeight="1" x14ac:dyDescent="0.25">
      <c r="A13" s="104" t="s">
        <v>24</v>
      </c>
      <c r="B13" s="35"/>
      <c r="C13" s="35"/>
      <c r="D13" s="35"/>
      <c r="E13" s="35"/>
      <c r="F13" s="35"/>
      <c r="G13" s="35"/>
      <c r="H13" s="92"/>
      <c r="I13" s="99"/>
      <c r="J13" s="99">
        <v>871</v>
      </c>
      <c r="K13" s="99"/>
      <c r="L13" s="99">
        <v>925</v>
      </c>
      <c r="M13" s="86"/>
      <c r="O13" s="86"/>
      <c r="P13" s="31"/>
      <c r="Q13" s="31"/>
      <c r="S13" s="125"/>
      <c r="T13" s="125"/>
      <c r="V13" s="31"/>
      <c r="W13" s="31"/>
      <c r="X13" s="31"/>
    </row>
    <row r="14" spans="1:24" s="88" customFormat="1" ht="24" customHeight="1" x14ac:dyDescent="0.25">
      <c r="A14" s="104" t="s">
        <v>25</v>
      </c>
      <c r="B14" s="35"/>
      <c r="C14" s="35"/>
      <c r="D14" s="35"/>
      <c r="E14" s="35"/>
      <c r="F14" s="35"/>
      <c r="G14" s="35"/>
      <c r="H14" s="92"/>
      <c r="I14" s="99"/>
      <c r="J14" s="99">
        <v>595</v>
      </c>
      <c r="K14" s="99"/>
      <c r="L14" s="99">
        <v>595</v>
      </c>
      <c r="M14" s="86"/>
      <c r="O14" s="86"/>
      <c r="P14" s="31"/>
      <c r="Q14" s="31"/>
      <c r="S14" s="125"/>
      <c r="T14" s="125"/>
      <c r="V14" s="31"/>
      <c r="W14" s="31"/>
      <c r="X14" s="31"/>
    </row>
    <row r="15" spans="1:24" s="88" customFormat="1" ht="24" customHeight="1" x14ac:dyDescent="0.25">
      <c r="A15" s="103" t="s">
        <v>26</v>
      </c>
      <c r="B15" s="35"/>
      <c r="C15" s="35"/>
      <c r="D15" s="35"/>
      <c r="E15" s="35"/>
      <c r="F15" s="35"/>
      <c r="G15" s="35"/>
      <c r="H15" s="92"/>
      <c r="I15" s="99"/>
      <c r="J15" s="100">
        <v>3170</v>
      </c>
      <c r="K15" s="99"/>
      <c r="L15" s="100">
        <v>2887</v>
      </c>
      <c r="M15" s="86"/>
      <c r="O15" s="86"/>
      <c r="P15" s="31"/>
      <c r="Q15" s="31"/>
      <c r="S15" s="125"/>
      <c r="T15" s="125"/>
      <c r="V15" s="31"/>
      <c r="W15" s="31"/>
      <c r="X15" s="31"/>
    </row>
    <row r="16" spans="1:24" s="88" customFormat="1" ht="24" customHeight="1" x14ac:dyDescent="0.25">
      <c r="A16" s="97" t="s">
        <v>10</v>
      </c>
      <c r="B16" s="35"/>
      <c r="C16" s="35"/>
      <c r="D16" s="35"/>
      <c r="E16" s="35"/>
      <c r="F16" s="35"/>
      <c r="G16" s="35"/>
      <c r="H16" s="92"/>
      <c r="I16" s="99"/>
      <c r="J16" s="102">
        <f>SUM(J11:J15)</f>
        <v>7712</v>
      </c>
      <c r="K16" s="99"/>
      <c r="L16" s="102">
        <f>SUM(L11:L15)</f>
        <v>7544</v>
      </c>
      <c r="M16" s="86"/>
      <c r="N16" s="86"/>
      <c r="O16" s="86"/>
      <c r="P16" s="31"/>
      <c r="Q16" s="31"/>
      <c r="S16" s="125"/>
      <c r="T16" s="125"/>
      <c r="V16" s="31"/>
      <c r="W16" s="31"/>
      <c r="X16" s="31"/>
    </row>
    <row r="17" spans="1:24" s="88" customFormat="1" ht="24" customHeight="1" x14ac:dyDescent="0.25">
      <c r="A17" s="136" t="s">
        <v>32</v>
      </c>
      <c r="B17" s="35"/>
      <c r="C17" s="35"/>
      <c r="D17" s="35"/>
      <c r="E17" s="35"/>
      <c r="F17" s="35"/>
      <c r="G17" s="35"/>
      <c r="H17" s="92"/>
      <c r="I17" s="99"/>
      <c r="J17" s="107">
        <f>SUM(J9,)-J16</f>
        <v>212758</v>
      </c>
      <c r="K17" s="99"/>
      <c r="L17" s="107">
        <f>SUM(L9,)-L16</f>
        <v>245556</v>
      </c>
      <c r="M17" s="86"/>
      <c r="N17" s="99"/>
      <c r="O17" s="86"/>
      <c r="P17" s="99"/>
      <c r="Q17" s="31"/>
      <c r="S17" s="125"/>
      <c r="T17" s="125"/>
      <c r="V17" s="31"/>
      <c r="W17" s="31"/>
      <c r="X17" s="31"/>
    </row>
    <row r="18" spans="1:24" s="88" customFormat="1" ht="24" customHeight="1" x14ac:dyDescent="0.25">
      <c r="A18" s="97" t="s">
        <v>132</v>
      </c>
      <c r="B18" s="35"/>
      <c r="C18" s="35"/>
      <c r="D18" s="35"/>
      <c r="E18" s="35"/>
      <c r="F18" s="35"/>
      <c r="G18" s="35"/>
      <c r="H18" s="92"/>
      <c r="I18" s="99"/>
      <c r="J18" s="102"/>
      <c r="K18" s="99"/>
      <c r="L18" s="102"/>
      <c r="M18" s="86"/>
      <c r="N18" s="86"/>
      <c r="O18" s="86"/>
      <c r="P18" s="31"/>
      <c r="Q18" s="31"/>
      <c r="S18" s="125"/>
      <c r="T18" s="125"/>
      <c r="V18" s="31"/>
      <c r="W18" s="31"/>
      <c r="X18" s="31"/>
    </row>
    <row r="19" spans="1:24" s="88" customFormat="1" ht="24" customHeight="1" x14ac:dyDescent="0.25">
      <c r="A19" s="35" t="s">
        <v>73</v>
      </c>
      <c r="B19" s="35"/>
      <c r="C19" s="35"/>
      <c r="D19" s="35"/>
      <c r="E19" s="35"/>
      <c r="F19" s="35"/>
      <c r="G19" s="35"/>
      <c r="H19" s="92"/>
      <c r="I19" s="99"/>
      <c r="J19" s="102">
        <v>-87</v>
      </c>
      <c r="K19" s="99"/>
      <c r="L19" s="102">
        <v>-36</v>
      </c>
      <c r="M19" s="86"/>
      <c r="N19" s="86"/>
      <c r="O19" s="86"/>
      <c r="P19" s="31"/>
      <c r="Q19" s="31"/>
      <c r="S19" s="125"/>
      <c r="T19" s="125"/>
      <c r="V19" s="31"/>
      <c r="W19" s="31"/>
      <c r="X19" s="31"/>
    </row>
    <row r="20" spans="1:24" s="88" customFormat="1" ht="24" customHeight="1" x14ac:dyDescent="0.25">
      <c r="A20" s="103" t="s">
        <v>130</v>
      </c>
      <c r="B20" s="35"/>
      <c r="C20" s="35"/>
      <c r="D20" s="35"/>
      <c r="E20" s="35"/>
      <c r="F20" s="35"/>
      <c r="G20" s="35"/>
      <c r="H20" s="92"/>
      <c r="I20" s="99"/>
      <c r="J20" s="7">
        <v>-101920</v>
      </c>
      <c r="K20" s="99"/>
      <c r="L20" s="7">
        <v>3475</v>
      </c>
      <c r="M20" s="86"/>
      <c r="N20" s="86"/>
      <c r="O20" s="86"/>
      <c r="P20" s="31"/>
      <c r="Q20" s="31"/>
      <c r="S20" s="125"/>
      <c r="T20" s="125"/>
      <c r="V20" s="31"/>
      <c r="W20" s="31"/>
      <c r="X20" s="31"/>
    </row>
    <row r="21" spans="1:24" s="88" customFormat="1" ht="24" customHeight="1" x14ac:dyDescent="0.25">
      <c r="A21" s="97" t="s">
        <v>131</v>
      </c>
      <c r="B21" s="35"/>
      <c r="C21" s="35"/>
      <c r="D21" s="35"/>
      <c r="E21" s="35"/>
      <c r="F21" s="35"/>
      <c r="G21" s="35"/>
      <c r="H21" s="92"/>
      <c r="I21" s="99"/>
      <c r="J21" s="106">
        <f>SUM(J19:J20)</f>
        <v>-102007</v>
      </c>
      <c r="K21" s="99"/>
      <c r="L21" s="106">
        <f>SUM(L19:L20)</f>
        <v>3439</v>
      </c>
      <c r="M21" s="86"/>
      <c r="N21" s="99"/>
      <c r="O21" s="86"/>
      <c r="P21" s="99"/>
      <c r="Q21" s="31"/>
      <c r="S21" s="125"/>
      <c r="T21" s="125"/>
      <c r="V21" s="31"/>
      <c r="W21" s="31"/>
      <c r="X21" s="31"/>
    </row>
    <row r="22" spans="1:24" s="88" customFormat="1" ht="24" customHeight="1" thickBot="1" x14ac:dyDescent="0.3">
      <c r="A22" s="136" t="s">
        <v>136</v>
      </c>
      <c r="B22" s="35"/>
      <c r="C22" s="35"/>
      <c r="D22" s="35"/>
      <c r="E22" s="35"/>
      <c r="F22" s="35"/>
      <c r="G22" s="35"/>
      <c r="H22" s="92"/>
      <c r="I22" s="99"/>
      <c r="J22" s="109">
        <f>SUM(J21,J17)</f>
        <v>110751</v>
      </c>
      <c r="K22" s="99"/>
      <c r="L22" s="109">
        <f>SUM(L21,L17)</f>
        <v>248995</v>
      </c>
      <c r="M22" s="86"/>
      <c r="N22" s="86"/>
      <c r="O22" s="86"/>
      <c r="Q22" s="86"/>
      <c r="S22" s="125"/>
      <c r="T22" s="125"/>
      <c r="V22" s="86"/>
      <c r="W22" s="86"/>
      <c r="X22" s="86"/>
    </row>
    <row r="23" spans="1:24" s="88" customFormat="1" ht="24" customHeight="1" thickTop="1" x14ac:dyDescent="0.25">
      <c r="A23" s="104"/>
      <c r="B23" s="35"/>
      <c r="C23" s="35"/>
      <c r="D23" s="35"/>
      <c r="E23" s="35"/>
      <c r="F23" s="35"/>
      <c r="G23" s="35"/>
      <c r="H23" s="87"/>
      <c r="I23" s="86"/>
      <c r="J23" s="35"/>
      <c r="K23" s="89"/>
      <c r="M23" s="86"/>
      <c r="N23" s="86"/>
      <c r="O23" s="86"/>
    </row>
    <row r="24" spans="1:24" s="88" customFormat="1" ht="24" customHeight="1" x14ac:dyDescent="0.25">
      <c r="A24" s="35" t="s">
        <v>27</v>
      </c>
      <c r="B24" s="35"/>
      <c r="C24" s="35"/>
      <c r="D24" s="35"/>
      <c r="E24" s="35"/>
      <c r="F24" s="35"/>
      <c r="G24" s="35"/>
      <c r="H24" s="92"/>
      <c r="I24" s="35"/>
      <c r="J24" s="35"/>
      <c r="K24" s="89"/>
      <c r="M24" s="86"/>
      <c r="N24" s="86"/>
      <c r="O24" s="86"/>
    </row>
    <row r="25" spans="1:24" s="35" customFormat="1" ht="24" customHeight="1" x14ac:dyDescent="0.25">
      <c r="K25" s="89"/>
      <c r="L25" s="88"/>
      <c r="M25" s="86"/>
      <c r="N25" s="86"/>
      <c r="O25" s="86"/>
    </row>
    <row r="26" spans="1:24" s="35" customFormat="1" ht="24" customHeight="1" x14ac:dyDescent="0.25">
      <c r="K26" s="89"/>
      <c r="L26" s="88"/>
      <c r="M26" s="86"/>
      <c r="N26" s="86"/>
      <c r="O26" s="86"/>
    </row>
    <row r="27" spans="1:24" s="35" customFormat="1" ht="24" customHeight="1" x14ac:dyDescent="0.25">
      <c r="K27" s="89"/>
      <c r="L27" s="88"/>
      <c r="M27" s="86"/>
      <c r="N27" s="86"/>
      <c r="O27" s="86"/>
    </row>
    <row r="28" spans="1:24" ht="24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24" ht="24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</row>
  </sheetData>
  <mergeCells count="2">
    <mergeCell ref="A2:J2"/>
    <mergeCell ref="A3:J3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BBB7-E1CF-44A1-AFCB-9291FD5C0D86}">
  <dimension ref="A1:U76"/>
  <sheetViews>
    <sheetView showGridLines="0" zoomScaleNormal="100" zoomScaleSheetLayoutView="115" workbookViewId="0">
      <selection activeCell="L14" sqref="L14"/>
    </sheetView>
  </sheetViews>
  <sheetFormatPr defaultColWidth="9.109375" defaultRowHeight="24" customHeight="1" x14ac:dyDescent="0.25"/>
  <cols>
    <col min="1" max="1" width="14.109375" style="86" customWidth="1"/>
    <col min="2" max="2" width="9.109375" style="86"/>
    <col min="3" max="3" width="12.5546875" style="86" customWidth="1"/>
    <col min="4" max="4" width="10.109375" style="86" customWidth="1"/>
    <col min="5" max="5" width="2.5546875" style="86" customWidth="1"/>
    <col min="6" max="6" width="5.44140625" style="86" customWidth="1"/>
    <col min="7" max="7" width="2.88671875" style="86" customWidth="1"/>
    <col min="8" max="8" width="9.88671875" style="87" customWidth="1"/>
    <col min="9" max="9" width="1.44140625" style="86" customWidth="1"/>
    <col min="10" max="10" width="16.44140625" style="35" customWidth="1"/>
    <col min="11" max="11" width="0.88671875" style="89" customWidth="1"/>
    <col min="12" max="12" width="16.44140625" style="88" customWidth="1"/>
    <col min="13" max="13" width="0.88671875" style="86" customWidth="1"/>
    <col min="14" max="14" width="9.109375" style="86"/>
    <col min="15" max="15" width="14" style="86" bestFit="1" customWidth="1"/>
    <col min="16" max="16" width="13.88671875" style="86" customWidth="1"/>
    <col min="17" max="17" width="12" style="86" bestFit="1" customWidth="1"/>
    <col min="18" max="18" width="11.109375" style="86" bestFit="1" customWidth="1"/>
    <col min="19" max="20" width="9.109375" style="86"/>
    <col min="21" max="21" width="13" style="86" customWidth="1"/>
    <col min="22" max="257" width="9.109375" style="86"/>
    <col min="258" max="258" width="14.109375" style="86" customWidth="1"/>
    <col min="259" max="259" width="9.109375" style="86"/>
    <col min="260" max="260" width="12.5546875" style="86" customWidth="1"/>
    <col min="261" max="261" width="10.109375" style="86" customWidth="1"/>
    <col min="262" max="262" width="2.5546875" style="86" customWidth="1"/>
    <col min="263" max="263" width="5.44140625" style="86" customWidth="1"/>
    <col min="264" max="264" width="2.88671875" style="86" customWidth="1"/>
    <col min="265" max="265" width="9.88671875" style="86" customWidth="1"/>
    <col min="266" max="266" width="1.44140625" style="86" customWidth="1"/>
    <col min="267" max="267" width="16.44140625" style="86" customWidth="1"/>
    <col min="268" max="268" width="0.88671875" style="86" customWidth="1"/>
    <col min="269" max="269" width="16.44140625" style="86" customWidth="1"/>
    <col min="270" max="270" width="0.88671875" style="86" customWidth="1"/>
    <col min="271" max="271" width="9.109375" style="86"/>
    <col min="272" max="272" width="13.88671875" style="86" bestFit="1" customWidth="1"/>
    <col min="273" max="273" width="9.109375" style="86"/>
    <col min="274" max="274" width="11.109375" style="86" bestFit="1" customWidth="1"/>
    <col min="275" max="276" width="9.109375" style="86"/>
    <col min="277" max="277" width="13" style="86" customWidth="1"/>
    <col min="278" max="513" width="9.109375" style="86"/>
    <col min="514" max="514" width="14.109375" style="86" customWidth="1"/>
    <col min="515" max="515" width="9.109375" style="86"/>
    <col min="516" max="516" width="12.5546875" style="86" customWidth="1"/>
    <col min="517" max="517" width="10.109375" style="86" customWidth="1"/>
    <col min="518" max="518" width="2.5546875" style="86" customWidth="1"/>
    <col min="519" max="519" width="5.44140625" style="86" customWidth="1"/>
    <col min="520" max="520" width="2.88671875" style="86" customWidth="1"/>
    <col min="521" max="521" width="9.88671875" style="86" customWidth="1"/>
    <col min="522" max="522" width="1.44140625" style="86" customWidth="1"/>
    <col min="523" max="523" width="16.44140625" style="86" customWidth="1"/>
    <col min="524" max="524" width="0.88671875" style="86" customWidth="1"/>
    <col min="525" max="525" width="16.44140625" style="86" customWidth="1"/>
    <col min="526" max="526" width="0.88671875" style="86" customWidth="1"/>
    <col min="527" max="527" width="9.109375" style="86"/>
    <col min="528" max="528" width="13.88671875" style="86" bestFit="1" customWidth="1"/>
    <col min="529" max="529" width="9.109375" style="86"/>
    <col min="530" max="530" width="11.109375" style="86" bestFit="1" customWidth="1"/>
    <col min="531" max="532" width="9.109375" style="86"/>
    <col min="533" max="533" width="13" style="86" customWidth="1"/>
    <col min="534" max="769" width="9.109375" style="86"/>
    <col min="770" max="770" width="14.109375" style="86" customWidth="1"/>
    <col min="771" max="771" width="9.109375" style="86"/>
    <col min="772" max="772" width="12.5546875" style="86" customWidth="1"/>
    <col min="773" max="773" width="10.109375" style="86" customWidth="1"/>
    <col min="774" max="774" width="2.5546875" style="86" customWidth="1"/>
    <col min="775" max="775" width="5.44140625" style="86" customWidth="1"/>
    <col min="776" max="776" width="2.88671875" style="86" customWidth="1"/>
    <col min="777" max="777" width="9.88671875" style="86" customWidth="1"/>
    <col min="778" max="778" width="1.44140625" style="86" customWidth="1"/>
    <col min="779" max="779" width="16.44140625" style="86" customWidth="1"/>
    <col min="780" max="780" width="0.88671875" style="86" customWidth="1"/>
    <col min="781" max="781" width="16.44140625" style="86" customWidth="1"/>
    <col min="782" max="782" width="0.88671875" style="86" customWidth="1"/>
    <col min="783" max="783" width="9.109375" style="86"/>
    <col min="784" max="784" width="13.88671875" style="86" bestFit="1" customWidth="1"/>
    <col min="785" max="785" width="9.109375" style="86"/>
    <col min="786" max="786" width="11.109375" style="86" bestFit="1" customWidth="1"/>
    <col min="787" max="788" width="9.109375" style="86"/>
    <col min="789" max="789" width="13" style="86" customWidth="1"/>
    <col min="790" max="1025" width="9.109375" style="86"/>
    <col min="1026" max="1026" width="14.109375" style="86" customWidth="1"/>
    <col min="1027" max="1027" width="9.109375" style="86"/>
    <col min="1028" max="1028" width="12.5546875" style="86" customWidth="1"/>
    <col min="1029" max="1029" width="10.109375" style="86" customWidth="1"/>
    <col min="1030" max="1030" width="2.5546875" style="86" customWidth="1"/>
    <col min="1031" max="1031" width="5.44140625" style="86" customWidth="1"/>
    <col min="1032" max="1032" width="2.88671875" style="86" customWidth="1"/>
    <col min="1033" max="1033" width="9.88671875" style="86" customWidth="1"/>
    <col min="1034" max="1034" width="1.44140625" style="86" customWidth="1"/>
    <col min="1035" max="1035" width="16.44140625" style="86" customWidth="1"/>
    <col min="1036" max="1036" width="0.88671875" style="86" customWidth="1"/>
    <col min="1037" max="1037" width="16.44140625" style="86" customWidth="1"/>
    <col min="1038" max="1038" width="0.88671875" style="86" customWidth="1"/>
    <col min="1039" max="1039" width="9.109375" style="86"/>
    <col min="1040" max="1040" width="13.88671875" style="86" bestFit="1" customWidth="1"/>
    <col min="1041" max="1041" width="9.109375" style="86"/>
    <col min="1042" max="1042" width="11.109375" style="86" bestFit="1" customWidth="1"/>
    <col min="1043" max="1044" width="9.109375" style="86"/>
    <col min="1045" max="1045" width="13" style="86" customWidth="1"/>
    <col min="1046" max="1281" width="9.109375" style="86"/>
    <col min="1282" max="1282" width="14.109375" style="86" customWidth="1"/>
    <col min="1283" max="1283" width="9.109375" style="86"/>
    <col min="1284" max="1284" width="12.5546875" style="86" customWidth="1"/>
    <col min="1285" max="1285" width="10.109375" style="86" customWidth="1"/>
    <col min="1286" max="1286" width="2.5546875" style="86" customWidth="1"/>
    <col min="1287" max="1287" width="5.44140625" style="86" customWidth="1"/>
    <col min="1288" max="1288" width="2.88671875" style="86" customWidth="1"/>
    <col min="1289" max="1289" width="9.88671875" style="86" customWidth="1"/>
    <col min="1290" max="1290" width="1.44140625" style="86" customWidth="1"/>
    <col min="1291" max="1291" width="16.44140625" style="86" customWidth="1"/>
    <col min="1292" max="1292" width="0.88671875" style="86" customWidth="1"/>
    <col min="1293" max="1293" width="16.44140625" style="86" customWidth="1"/>
    <col min="1294" max="1294" width="0.88671875" style="86" customWidth="1"/>
    <col min="1295" max="1295" width="9.109375" style="86"/>
    <col min="1296" max="1296" width="13.88671875" style="86" bestFit="1" customWidth="1"/>
    <col min="1297" max="1297" width="9.109375" style="86"/>
    <col min="1298" max="1298" width="11.109375" style="86" bestFit="1" customWidth="1"/>
    <col min="1299" max="1300" width="9.109375" style="86"/>
    <col min="1301" max="1301" width="13" style="86" customWidth="1"/>
    <col min="1302" max="1537" width="9.109375" style="86"/>
    <col min="1538" max="1538" width="14.109375" style="86" customWidth="1"/>
    <col min="1539" max="1539" width="9.109375" style="86"/>
    <col min="1540" max="1540" width="12.5546875" style="86" customWidth="1"/>
    <col min="1541" max="1541" width="10.109375" style="86" customWidth="1"/>
    <col min="1542" max="1542" width="2.5546875" style="86" customWidth="1"/>
    <col min="1543" max="1543" width="5.44140625" style="86" customWidth="1"/>
    <col min="1544" max="1544" width="2.88671875" style="86" customWidth="1"/>
    <col min="1545" max="1545" width="9.88671875" style="86" customWidth="1"/>
    <col min="1546" max="1546" width="1.44140625" style="86" customWidth="1"/>
    <col min="1547" max="1547" width="16.44140625" style="86" customWidth="1"/>
    <col min="1548" max="1548" width="0.88671875" style="86" customWidth="1"/>
    <col min="1549" max="1549" width="16.44140625" style="86" customWidth="1"/>
    <col min="1550" max="1550" width="0.88671875" style="86" customWidth="1"/>
    <col min="1551" max="1551" width="9.109375" style="86"/>
    <col min="1552" max="1552" width="13.88671875" style="86" bestFit="1" customWidth="1"/>
    <col min="1553" max="1553" width="9.109375" style="86"/>
    <col min="1554" max="1554" width="11.109375" style="86" bestFit="1" customWidth="1"/>
    <col min="1555" max="1556" width="9.109375" style="86"/>
    <col min="1557" max="1557" width="13" style="86" customWidth="1"/>
    <col min="1558" max="1793" width="9.109375" style="86"/>
    <col min="1794" max="1794" width="14.109375" style="86" customWidth="1"/>
    <col min="1795" max="1795" width="9.109375" style="86"/>
    <col min="1796" max="1796" width="12.5546875" style="86" customWidth="1"/>
    <col min="1797" max="1797" width="10.109375" style="86" customWidth="1"/>
    <col min="1798" max="1798" width="2.5546875" style="86" customWidth="1"/>
    <col min="1799" max="1799" width="5.44140625" style="86" customWidth="1"/>
    <col min="1800" max="1800" width="2.88671875" style="86" customWidth="1"/>
    <col min="1801" max="1801" width="9.88671875" style="86" customWidth="1"/>
    <col min="1802" max="1802" width="1.44140625" style="86" customWidth="1"/>
    <col min="1803" max="1803" width="16.44140625" style="86" customWidth="1"/>
    <col min="1804" max="1804" width="0.88671875" style="86" customWidth="1"/>
    <col min="1805" max="1805" width="16.44140625" style="86" customWidth="1"/>
    <col min="1806" max="1806" width="0.88671875" style="86" customWidth="1"/>
    <col min="1807" max="1807" width="9.109375" style="86"/>
    <col min="1808" max="1808" width="13.88671875" style="86" bestFit="1" customWidth="1"/>
    <col min="1809" max="1809" width="9.109375" style="86"/>
    <col min="1810" max="1810" width="11.109375" style="86" bestFit="1" customWidth="1"/>
    <col min="1811" max="1812" width="9.109375" style="86"/>
    <col min="1813" max="1813" width="13" style="86" customWidth="1"/>
    <col min="1814" max="2049" width="9.109375" style="86"/>
    <col min="2050" max="2050" width="14.109375" style="86" customWidth="1"/>
    <col min="2051" max="2051" width="9.109375" style="86"/>
    <col min="2052" max="2052" width="12.5546875" style="86" customWidth="1"/>
    <col min="2053" max="2053" width="10.109375" style="86" customWidth="1"/>
    <col min="2054" max="2054" width="2.5546875" style="86" customWidth="1"/>
    <col min="2055" max="2055" width="5.44140625" style="86" customWidth="1"/>
    <col min="2056" max="2056" width="2.88671875" style="86" customWidth="1"/>
    <col min="2057" max="2057" width="9.88671875" style="86" customWidth="1"/>
    <col min="2058" max="2058" width="1.44140625" style="86" customWidth="1"/>
    <col min="2059" max="2059" width="16.44140625" style="86" customWidth="1"/>
    <col min="2060" max="2060" width="0.88671875" style="86" customWidth="1"/>
    <col min="2061" max="2061" width="16.44140625" style="86" customWidth="1"/>
    <col min="2062" max="2062" width="0.88671875" style="86" customWidth="1"/>
    <col min="2063" max="2063" width="9.109375" style="86"/>
    <col min="2064" max="2064" width="13.88671875" style="86" bestFit="1" customWidth="1"/>
    <col min="2065" max="2065" width="9.109375" style="86"/>
    <col min="2066" max="2066" width="11.109375" style="86" bestFit="1" customWidth="1"/>
    <col min="2067" max="2068" width="9.109375" style="86"/>
    <col min="2069" max="2069" width="13" style="86" customWidth="1"/>
    <col min="2070" max="2305" width="9.109375" style="86"/>
    <col min="2306" max="2306" width="14.109375" style="86" customWidth="1"/>
    <col min="2307" max="2307" width="9.109375" style="86"/>
    <col min="2308" max="2308" width="12.5546875" style="86" customWidth="1"/>
    <col min="2309" max="2309" width="10.109375" style="86" customWidth="1"/>
    <col min="2310" max="2310" width="2.5546875" style="86" customWidth="1"/>
    <col min="2311" max="2311" width="5.44140625" style="86" customWidth="1"/>
    <col min="2312" max="2312" width="2.88671875" style="86" customWidth="1"/>
    <col min="2313" max="2313" width="9.88671875" style="86" customWidth="1"/>
    <col min="2314" max="2314" width="1.44140625" style="86" customWidth="1"/>
    <col min="2315" max="2315" width="16.44140625" style="86" customWidth="1"/>
    <col min="2316" max="2316" width="0.88671875" style="86" customWidth="1"/>
    <col min="2317" max="2317" width="16.44140625" style="86" customWidth="1"/>
    <col min="2318" max="2318" width="0.88671875" style="86" customWidth="1"/>
    <col min="2319" max="2319" width="9.109375" style="86"/>
    <col min="2320" max="2320" width="13.88671875" style="86" bestFit="1" customWidth="1"/>
    <col min="2321" max="2321" width="9.109375" style="86"/>
    <col min="2322" max="2322" width="11.109375" style="86" bestFit="1" customWidth="1"/>
    <col min="2323" max="2324" width="9.109375" style="86"/>
    <col min="2325" max="2325" width="13" style="86" customWidth="1"/>
    <col min="2326" max="2561" width="9.109375" style="86"/>
    <col min="2562" max="2562" width="14.109375" style="86" customWidth="1"/>
    <col min="2563" max="2563" width="9.109375" style="86"/>
    <col min="2564" max="2564" width="12.5546875" style="86" customWidth="1"/>
    <col min="2565" max="2565" width="10.109375" style="86" customWidth="1"/>
    <col min="2566" max="2566" width="2.5546875" style="86" customWidth="1"/>
    <col min="2567" max="2567" width="5.44140625" style="86" customWidth="1"/>
    <col min="2568" max="2568" width="2.88671875" style="86" customWidth="1"/>
    <col min="2569" max="2569" width="9.88671875" style="86" customWidth="1"/>
    <col min="2570" max="2570" width="1.44140625" style="86" customWidth="1"/>
    <col min="2571" max="2571" width="16.44140625" style="86" customWidth="1"/>
    <col min="2572" max="2572" width="0.88671875" style="86" customWidth="1"/>
    <col min="2573" max="2573" width="16.44140625" style="86" customWidth="1"/>
    <col min="2574" max="2574" width="0.88671875" style="86" customWidth="1"/>
    <col min="2575" max="2575" width="9.109375" style="86"/>
    <col min="2576" max="2576" width="13.88671875" style="86" bestFit="1" customWidth="1"/>
    <col min="2577" max="2577" width="9.109375" style="86"/>
    <col min="2578" max="2578" width="11.109375" style="86" bestFit="1" customWidth="1"/>
    <col min="2579" max="2580" width="9.109375" style="86"/>
    <col min="2581" max="2581" width="13" style="86" customWidth="1"/>
    <col min="2582" max="2817" width="9.109375" style="86"/>
    <col min="2818" max="2818" width="14.109375" style="86" customWidth="1"/>
    <col min="2819" max="2819" width="9.109375" style="86"/>
    <col min="2820" max="2820" width="12.5546875" style="86" customWidth="1"/>
    <col min="2821" max="2821" width="10.109375" style="86" customWidth="1"/>
    <col min="2822" max="2822" width="2.5546875" style="86" customWidth="1"/>
    <col min="2823" max="2823" width="5.44140625" style="86" customWidth="1"/>
    <col min="2824" max="2824" width="2.88671875" style="86" customWidth="1"/>
    <col min="2825" max="2825" width="9.88671875" style="86" customWidth="1"/>
    <col min="2826" max="2826" width="1.44140625" style="86" customWidth="1"/>
    <col min="2827" max="2827" width="16.44140625" style="86" customWidth="1"/>
    <col min="2828" max="2828" width="0.88671875" style="86" customWidth="1"/>
    <col min="2829" max="2829" width="16.44140625" style="86" customWidth="1"/>
    <col min="2830" max="2830" width="0.88671875" style="86" customWidth="1"/>
    <col min="2831" max="2831" width="9.109375" style="86"/>
    <col min="2832" max="2832" width="13.88671875" style="86" bestFit="1" customWidth="1"/>
    <col min="2833" max="2833" width="9.109375" style="86"/>
    <col min="2834" max="2834" width="11.109375" style="86" bestFit="1" customWidth="1"/>
    <col min="2835" max="2836" width="9.109375" style="86"/>
    <col min="2837" max="2837" width="13" style="86" customWidth="1"/>
    <col min="2838" max="3073" width="9.109375" style="86"/>
    <col min="3074" max="3074" width="14.109375" style="86" customWidth="1"/>
    <col min="3075" max="3075" width="9.109375" style="86"/>
    <col min="3076" max="3076" width="12.5546875" style="86" customWidth="1"/>
    <col min="3077" max="3077" width="10.109375" style="86" customWidth="1"/>
    <col min="3078" max="3078" width="2.5546875" style="86" customWidth="1"/>
    <col min="3079" max="3079" width="5.44140625" style="86" customWidth="1"/>
    <col min="3080" max="3080" width="2.88671875" style="86" customWidth="1"/>
    <col min="3081" max="3081" width="9.88671875" style="86" customWidth="1"/>
    <col min="3082" max="3082" width="1.44140625" style="86" customWidth="1"/>
    <col min="3083" max="3083" width="16.44140625" style="86" customWidth="1"/>
    <col min="3084" max="3084" width="0.88671875" style="86" customWidth="1"/>
    <col min="3085" max="3085" width="16.44140625" style="86" customWidth="1"/>
    <col min="3086" max="3086" width="0.88671875" style="86" customWidth="1"/>
    <col min="3087" max="3087" width="9.109375" style="86"/>
    <col min="3088" max="3088" width="13.88671875" style="86" bestFit="1" customWidth="1"/>
    <col min="3089" max="3089" width="9.109375" style="86"/>
    <col min="3090" max="3090" width="11.109375" style="86" bestFit="1" customWidth="1"/>
    <col min="3091" max="3092" width="9.109375" style="86"/>
    <col min="3093" max="3093" width="13" style="86" customWidth="1"/>
    <col min="3094" max="3329" width="9.109375" style="86"/>
    <col min="3330" max="3330" width="14.109375" style="86" customWidth="1"/>
    <col min="3331" max="3331" width="9.109375" style="86"/>
    <col min="3332" max="3332" width="12.5546875" style="86" customWidth="1"/>
    <col min="3333" max="3333" width="10.109375" style="86" customWidth="1"/>
    <col min="3334" max="3334" width="2.5546875" style="86" customWidth="1"/>
    <col min="3335" max="3335" width="5.44140625" style="86" customWidth="1"/>
    <col min="3336" max="3336" width="2.88671875" style="86" customWidth="1"/>
    <col min="3337" max="3337" width="9.88671875" style="86" customWidth="1"/>
    <col min="3338" max="3338" width="1.44140625" style="86" customWidth="1"/>
    <col min="3339" max="3339" width="16.44140625" style="86" customWidth="1"/>
    <col min="3340" max="3340" width="0.88671875" style="86" customWidth="1"/>
    <col min="3341" max="3341" width="16.44140625" style="86" customWidth="1"/>
    <col min="3342" max="3342" width="0.88671875" style="86" customWidth="1"/>
    <col min="3343" max="3343" width="9.109375" style="86"/>
    <col min="3344" max="3344" width="13.88671875" style="86" bestFit="1" customWidth="1"/>
    <col min="3345" max="3345" width="9.109375" style="86"/>
    <col min="3346" max="3346" width="11.109375" style="86" bestFit="1" customWidth="1"/>
    <col min="3347" max="3348" width="9.109375" style="86"/>
    <col min="3349" max="3349" width="13" style="86" customWidth="1"/>
    <col min="3350" max="3585" width="9.109375" style="86"/>
    <col min="3586" max="3586" width="14.109375" style="86" customWidth="1"/>
    <col min="3587" max="3587" width="9.109375" style="86"/>
    <col min="3588" max="3588" width="12.5546875" style="86" customWidth="1"/>
    <col min="3589" max="3589" width="10.109375" style="86" customWidth="1"/>
    <col min="3590" max="3590" width="2.5546875" style="86" customWidth="1"/>
    <col min="3591" max="3591" width="5.44140625" style="86" customWidth="1"/>
    <col min="3592" max="3592" width="2.88671875" style="86" customWidth="1"/>
    <col min="3593" max="3593" width="9.88671875" style="86" customWidth="1"/>
    <col min="3594" max="3594" width="1.44140625" style="86" customWidth="1"/>
    <col min="3595" max="3595" width="16.44140625" style="86" customWidth="1"/>
    <col min="3596" max="3596" width="0.88671875" style="86" customWidth="1"/>
    <col min="3597" max="3597" width="16.44140625" style="86" customWidth="1"/>
    <col min="3598" max="3598" width="0.88671875" style="86" customWidth="1"/>
    <col min="3599" max="3599" width="9.109375" style="86"/>
    <col min="3600" max="3600" width="13.88671875" style="86" bestFit="1" customWidth="1"/>
    <col min="3601" max="3601" width="9.109375" style="86"/>
    <col min="3602" max="3602" width="11.109375" style="86" bestFit="1" customWidth="1"/>
    <col min="3603" max="3604" width="9.109375" style="86"/>
    <col min="3605" max="3605" width="13" style="86" customWidth="1"/>
    <col min="3606" max="3841" width="9.109375" style="86"/>
    <col min="3842" max="3842" width="14.109375" style="86" customWidth="1"/>
    <col min="3843" max="3843" width="9.109375" style="86"/>
    <col min="3844" max="3844" width="12.5546875" style="86" customWidth="1"/>
    <col min="3845" max="3845" width="10.109375" style="86" customWidth="1"/>
    <col min="3846" max="3846" width="2.5546875" style="86" customWidth="1"/>
    <col min="3847" max="3847" width="5.44140625" style="86" customWidth="1"/>
    <col min="3848" max="3848" width="2.88671875" style="86" customWidth="1"/>
    <col min="3849" max="3849" width="9.88671875" style="86" customWidth="1"/>
    <col min="3850" max="3850" width="1.44140625" style="86" customWidth="1"/>
    <col min="3851" max="3851" width="16.44140625" style="86" customWidth="1"/>
    <col min="3852" max="3852" width="0.88671875" style="86" customWidth="1"/>
    <col min="3853" max="3853" width="16.44140625" style="86" customWidth="1"/>
    <col min="3854" max="3854" width="0.88671875" style="86" customWidth="1"/>
    <col min="3855" max="3855" width="9.109375" style="86"/>
    <col min="3856" max="3856" width="13.88671875" style="86" bestFit="1" customWidth="1"/>
    <col min="3857" max="3857" width="9.109375" style="86"/>
    <col min="3858" max="3858" width="11.109375" style="86" bestFit="1" customWidth="1"/>
    <col min="3859" max="3860" width="9.109375" style="86"/>
    <col min="3861" max="3861" width="13" style="86" customWidth="1"/>
    <col min="3862" max="4097" width="9.109375" style="86"/>
    <col min="4098" max="4098" width="14.109375" style="86" customWidth="1"/>
    <col min="4099" max="4099" width="9.109375" style="86"/>
    <col min="4100" max="4100" width="12.5546875" style="86" customWidth="1"/>
    <col min="4101" max="4101" width="10.109375" style="86" customWidth="1"/>
    <col min="4102" max="4102" width="2.5546875" style="86" customWidth="1"/>
    <col min="4103" max="4103" width="5.44140625" style="86" customWidth="1"/>
    <col min="4104" max="4104" width="2.88671875" style="86" customWidth="1"/>
    <col min="4105" max="4105" width="9.88671875" style="86" customWidth="1"/>
    <col min="4106" max="4106" width="1.44140625" style="86" customWidth="1"/>
    <col min="4107" max="4107" width="16.44140625" style="86" customWidth="1"/>
    <col min="4108" max="4108" width="0.88671875" style="86" customWidth="1"/>
    <col min="4109" max="4109" width="16.44140625" style="86" customWidth="1"/>
    <col min="4110" max="4110" width="0.88671875" style="86" customWidth="1"/>
    <col min="4111" max="4111" width="9.109375" style="86"/>
    <col min="4112" max="4112" width="13.88671875" style="86" bestFit="1" customWidth="1"/>
    <col min="4113" max="4113" width="9.109375" style="86"/>
    <col min="4114" max="4114" width="11.109375" style="86" bestFit="1" customWidth="1"/>
    <col min="4115" max="4116" width="9.109375" style="86"/>
    <col min="4117" max="4117" width="13" style="86" customWidth="1"/>
    <col min="4118" max="4353" width="9.109375" style="86"/>
    <col min="4354" max="4354" width="14.109375" style="86" customWidth="1"/>
    <col min="4355" max="4355" width="9.109375" style="86"/>
    <col min="4356" max="4356" width="12.5546875" style="86" customWidth="1"/>
    <col min="4357" max="4357" width="10.109375" style="86" customWidth="1"/>
    <col min="4358" max="4358" width="2.5546875" style="86" customWidth="1"/>
    <col min="4359" max="4359" width="5.44140625" style="86" customWidth="1"/>
    <col min="4360" max="4360" width="2.88671875" style="86" customWidth="1"/>
    <col min="4361" max="4361" width="9.88671875" style="86" customWidth="1"/>
    <col min="4362" max="4362" width="1.44140625" style="86" customWidth="1"/>
    <col min="4363" max="4363" width="16.44140625" style="86" customWidth="1"/>
    <col min="4364" max="4364" width="0.88671875" style="86" customWidth="1"/>
    <col min="4365" max="4365" width="16.44140625" style="86" customWidth="1"/>
    <col min="4366" max="4366" width="0.88671875" style="86" customWidth="1"/>
    <col min="4367" max="4367" width="9.109375" style="86"/>
    <col min="4368" max="4368" width="13.88671875" style="86" bestFit="1" customWidth="1"/>
    <col min="4369" max="4369" width="9.109375" style="86"/>
    <col min="4370" max="4370" width="11.109375" style="86" bestFit="1" customWidth="1"/>
    <col min="4371" max="4372" width="9.109375" style="86"/>
    <col min="4373" max="4373" width="13" style="86" customWidth="1"/>
    <col min="4374" max="4609" width="9.109375" style="86"/>
    <col min="4610" max="4610" width="14.109375" style="86" customWidth="1"/>
    <col min="4611" max="4611" width="9.109375" style="86"/>
    <col min="4612" max="4612" width="12.5546875" style="86" customWidth="1"/>
    <col min="4613" max="4613" width="10.109375" style="86" customWidth="1"/>
    <col min="4614" max="4614" width="2.5546875" style="86" customWidth="1"/>
    <col min="4615" max="4615" width="5.44140625" style="86" customWidth="1"/>
    <col min="4616" max="4616" width="2.88671875" style="86" customWidth="1"/>
    <col min="4617" max="4617" width="9.88671875" style="86" customWidth="1"/>
    <col min="4618" max="4618" width="1.44140625" style="86" customWidth="1"/>
    <col min="4619" max="4619" width="16.44140625" style="86" customWidth="1"/>
    <col min="4620" max="4620" width="0.88671875" style="86" customWidth="1"/>
    <col min="4621" max="4621" width="16.44140625" style="86" customWidth="1"/>
    <col min="4622" max="4622" width="0.88671875" style="86" customWidth="1"/>
    <col min="4623" max="4623" width="9.109375" style="86"/>
    <col min="4624" max="4624" width="13.88671875" style="86" bestFit="1" customWidth="1"/>
    <col min="4625" max="4625" width="9.109375" style="86"/>
    <col min="4626" max="4626" width="11.109375" style="86" bestFit="1" customWidth="1"/>
    <col min="4627" max="4628" width="9.109375" style="86"/>
    <col min="4629" max="4629" width="13" style="86" customWidth="1"/>
    <col min="4630" max="4865" width="9.109375" style="86"/>
    <col min="4866" max="4866" width="14.109375" style="86" customWidth="1"/>
    <col min="4867" max="4867" width="9.109375" style="86"/>
    <col min="4868" max="4868" width="12.5546875" style="86" customWidth="1"/>
    <col min="4869" max="4869" width="10.109375" style="86" customWidth="1"/>
    <col min="4870" max="4870" width="2.5546875" style="86" customWidth="1"/>
    <col min="4871" max="4871" width="5.44140625" style="86" customWidth="1"/>
    <col min="4872" max="4872" width="2.88671875" style="86" customWidth="1"/>
    <col min="4873" max="4873" width="9.88671875" style="86" customWidth="1"/>
    <col min="4874" max="4874" width="1.44140625" style="86" customWidth="1"/>
    <col min="4875" max="4875" width="16.44140625" style="86" customWidth="1"/>
    <col min="4876" max="4876" width="0.88671875" style="86" customWidth="1"/>
    <col min="4877" max="4877" width="16.44140625" style="86" customWidth="1"/>
    <col min="4878" max="4878" width="0.88671875" style="86" customWidth="1"/>
    <col min="4879" max="4879" width="9.109375" style="86"/>
    <col min="4880" max="4880" width="13.88671875" style="86" bestFit="1" customWidth="1"/>
    <col min="4881" max="4881" width="9.109375" style="86"/>
    <col min="4882" max="4882" width="11.109375" style="86" bestFit="1" customWidth="1"/>
    <col min="4883" max="4884" width="9.109375" style="86"/>
    <col min="4885" max="4885" width="13" style="86" customWidth="1"/>
    <col min="4886" max="5121" width="9.109375" style="86"/>
    <col min="5122" max="5122" width="14.109375" style="86" customWidth="1"/>
    <col min="5123" max="5123" width="9.109375" style="86"/>
    <col min="5124" max="5124" width="12.5546875" style="86" customWidth="1"/>
    <col min="5125" max="5125" width="10.109375" style="86" customWidth="1"/>
    <col min="5126" max="5126" width="2.5546875" style="86" customWidth="1"/>
    <col min="5127" max="5127" width="5.44140625" style="86" customWidth="1"/>
    <col min="5128" max="5128" width="2.88671875" style="86" customWidth="1"/>
    <col min="5129" max="5129" width="9.88671875" style="86" customWidth="1"/>
    <col min="5130" max="5130" width="1.44140625" style="86" customWidth="1"/>
    <col min="5131" max="5131" width="16.44140625" style="86" customWidth="1"/>
    <col min="5132" max="5132" width="0.88671875" style="86" customWidth="1"/>
    <col min="5133" max="5133" width="16.44140625" style="86" customWidth="1"/>
    <col min="5134" max="5134" width="0.88671875" style="86" customWidth="1"/>
    <col min="5135" max="5135" width="9.109375" style="86"/>
    <col min="5136" max="5136" width="13.88671875" style="86" bestFit="1" customWidth="1"/>
    <col min="5137" max="5137" width="9.109375" style="86"/>
    <col min="5138" max="5138" width="11.109375" style="86" bestFit="1" customWidth="1"/>
    <col min="5139" max="5140" width="9.109375" style="86"/>
    <col min="5141" max="5141" width="13" style="86" customWidth="1"/>
    <col min="5142" max="5377" width="9.109375" style="86"/>
    <col min="5378" max="5378" width="14.109375" style="86" customWidth="1"/>
    <col min="5379" max="5379" width="9.109375" style="86"/>
    <col min="5380" max="5380" width="12.5546875" style="86" customWidth="1"/>
    <col min="5381" max="5381" width="10.109375" style="86" customWidth="1"/>
    <col min="5382" max="5382" width="2.5546875" style="86" customWidth="1"/>
    <col min="5383" max="5383" width="5.44140625" style="86" customWidth="1"/>
    <col min="5384" max="5384" width="2.88671875" style="86" customWidth="1"/>
    <col min="5385" max="5385" width="9.88671875" style="86" customWidth="1"/>
    <col min="5386" max="5386" width="1.44140625" style="86" customWidth="1"/>
    <col min="5387" max="5387" width="16.44140625" style="86" customWidth="1"/>
    <col min="5388" max="5388" width="0.88671875" style="86" customWidth="1"/>
    <col min="5389" max="5389" width="16.44140625" style="86" customWidth="1"/>
    <col min="5390" max="5390" width="0.88671875" style="86" customWidth="1"/>
    <col min="5391" max="5391" width="9.109375" style="86"/>
    <col min="5392" max="5392" width="13.88671875" style="86" bestFit="1" customWidth="1"/>
    <col min="5393" max="5393" width="9.109375" style="86"/>
    <col min="5394" max="5394" width="11.109375" style="86" bestFit="1" customWidth="1"/>
    <col min="5395" max="5396" width="9.109375" style="86"/>
    <col min="5397" max="5397" width="13" style="86" customWidth="1"/>
    <col min="5398" max="5633" width="9.109375" style="86"/>
    <col min="5634" max="5634" width="14.109375" style="86" customWidth="1"/>
    <col min="5635" max="5635" width="9.109375" style="86"/>
    <col min="5636" max="5636" width="12.5546875" style="86" customWidth="1"/>
    <col min="5637" max="5637" width="10.109375" style="86" customWidth="1"/>
    <col min="5638" max="5638" width="2.5546875" style="86" customWidth="1"/>
    <col min="5639" max="5639" width="5.44140625" style="86" customWidth="1"/>
    <col min="5640" max="5640" width="2.88671875" style="86" customWidth="1"/>
    <col min="5641" max="5641" width="9.88671875" style="86" customWidth="1"/>
    <col min="5642" max="5642" width="1.44140625" style="86" customWidth="1"/>
    <col min="5643" max="5643" width="16.44140625" style="86" customWidth="1"/>
    <col min="5644" max="5644" width="0.88671875" style="86" customWidth="1"/>
    <col min="5645" max="5645" width="16.44140625" style="86" customWidth="1"/>
    <col min="5646" max="5646" width="0.88671875" style="86" customWidth="1"/>
    <col min="5647" max="5647" width="9.109375" style="86"/>
    <col min="5648" max="5648" width="13.88671875" style="86" bestFit="1" customWidth="1"/>
    <col min="5649" max="5649" width="9.109375" style="86"/>
    <col min="5650" max="5650" width="11.109375" style="86" bestFit="1" customWidth="1"/>
    <col min="5651" max="5652" width="9.109375" style="86"/>
    <col min="5653" max="5653" width="13" style="86" customWidth="1"/>
    <col min="5654" max="5889" width="9.109375" style="86"/>
    <col min="5890" max="5890" width="14.109375" style="86" customWidth="1"/>
    <col min="5891" max="5891" width="9.109375" style="86"/>
    <col min="5892" max="5892" width="12.5546875" style="86" customWidth="1"/>
    <col min="5893" max="5893" width="10.109375" style="86" customWidth="1"/>
    <col min="5894" max="5894" width="2.5546875" style="86" customWidth="1"/>
    <col min="5895" max="5895" width="5.44140625" style="86" customWidth="1"/>
    <col min="5896" max="5896" width="2.88671875" style="86" customWidth="1"/>
    <col min="5897" max="5897" width="9.88671875" style="86" customWidth="1"/>
    <col min="5898" max="5898" width="1.44140625" style="86" customWidth="1"/>
    <col min="5899" max="5899" width="16.44140625" style="86" customWidth="1"/>
    <col min="5900" max="5900" width="0.88671875" style="86" customWidth="1"/>
    <col min="5901" max="5901" width="16.44140625" style="86" customWidth="1"/>
    <col min="5902" max="5902" width="0.88671875" style="86" customWidth="1"/>
    <col min="5903" max="5903" width="9.109375" style="86"/>
    <col min="5904" max="5904" width="13.88671875" style="86" bestFit="1" customWidth="1"/>
    <col min="5905" max="5905" width="9.109375" style="86"/>
    <col min="5906" max="5906" width="11.109375" style="86" bestFit="1" customWidth="1"/>
    <col min="5907" max="5908" width="9.109375" style="86"/>
    <col min="5909" max="5909" width="13" style="86" customWidth="1"/>
    <col min="5910" max="6145" width="9.109375" style="86"/>
    <col min="6146" max="6146" width="14.109375" style="86" customWidth="1"/>
    <col min="6147" max="6147" width="9.109375" style="86"/>
    <col min="6148" max="6148" width="12.5546875" style="86" customWidth="1"/>
    <col min="6149" max="6149" width="10.109375" style="86" customWidth="1"/>
    <col min="6150" max="6150" width="2.5546875" style="86" customWidth="1"/>
    <col min="6151" max="6151" width="5.44140625" style="86" customWidth="1"/>
    <col min="6152" max="6152" width="2.88671875" style="86" customWidth="1"/>
    <col min="6153" max="6153" width="9.88671875" style="86" customWidth="1"/>
    <col min="6154" max="6154" width="1.44140625" style="86" customWidth="1"/>
    <col min="6155" max="6155" width="16.44140625" style="86" customWidth="1"/>
    <col min="6156" max="6156" width="0.88671875" style="86" customWidth="1"/>
    <col min="6157" max="6157" width="16.44140625" style="86" customWidth="1"/>
    <col min="6158" max="6158" width="0.88671875" style="86" customWidth="1"/>
    <col min="6159" max="6159" width="9.109375" style="86"/>
    <col min="6160" max="6160" width="13.88671875" style="86" bestFit="1" customWidth="1"/>
    <col min="6161" max="6161" width="9.109375" style="86"/>
    <col min="6162" max="6162" width="11.109375" style="86" bestFit="1" customWidth="1"/>
    <col min="6163" max="6164" width="9.109375" style="86"/>
    <col min="6165" max="6165" width="13" style="86" customWidth="1"/>
    <col min="6166" max="6401" width="9.109375" style="86"/>
    <col min="6402" max="6402" width="14.109375" style="86" customWidth="1"/>
    <col min="6403" max="6403" width="9.109375" style="86"/>
    <col min="6404" max="6404" width="12.5546875" style="86" customWidth="1"/>
    <col min="6405" max="6405" width="10.109375" style="86" customWidth="1"/>
    <col min="6406" max="6406" width="2.5546875" style="86" customWidth="1"/>
    <col min="6407" max="6407" width="5.44140625" style="86" customWidth="1"/>
    <col min="6408" max="6408" width="2.88671875" style="86" customWidth="1"/>
    <col min="6409" max="6409" width="9.88671875" style="86" customWidth="1"/>
    <col min="6410" max="6410" width="1.44140625" style="86" customWidth="1"/>
    <col min="6411" max="6411" width="16.44140625" style="86" customWidth="1"/>
    <col min="6412" max="6412" width="0.88671875" style="86" customWidth="1"/>
    <col min="6413" max="6413" width="16.44140625" style="86" customWidth="1"/>
    <col min="6414" max="6414" width="0.88671875" style="86" customWidth="1"/>
    <col min="6415" max="6415" width="9.109375" style="86"/>
    <col min="6416" max="6416" width="13.88671875" style="86" bestFit="1" customWidth="1"/>
    <col min="6417" max="6417" width="9.109375" style="86"/>
    <col min="6418" max="6418" width="11.109375" style="86" bestFit="1" customWidth="1"/>
    <col min="6419" max="6420" width="9.109375" style="86"/>
    <col min="6421" max="6421" width="13" style="86" customWidth="1"/>
    <col min="6422" max="6657" width="9.109375" style="86"/>
    <col min="6658" max="6658" width="14.109375" style="86" customWidth="1"/>
    <col min="6659" max="6659" width="9.109375" style="86"/>
    <col min="6660" max="6660" width="12.5546875" style="86" customWidth="1"/>
    <col min="6661" max="6661" width="10.109375" style="86" customWidth="1"/>
    <col min="6662" max="6662" width="2.5546875" style="86" customWidth="1"/>
    <col min="6663" max="6663" width="5.44140625" style="86" customWidth="1"/>
    <col min="6664" max="6664" width="2.88671875" style="86" customWidth="1"/>
    <col min="6665" max="6665" width="9.88671875" style="86" customWidth="1"/>
    <col min="6666" max="6666" width="1.44140625" style="86" customWidth="1"/>
    <col min="6667" max="6667" width="16.44140625" style="86" customWidth="1"/>
    <col min="6668" max="6668" width="0.88671875" style="86" customWidth="1"/>
    <col min="6669" max="6669" width="16.44140625" style="86" customWidth="1"/>
    <col min="6670" max="6670" width="0.88671875" style="86" customWidth="1"/>
    <col min="6671" max="6671" width="9.109375" style="86"/>
    <col min="6672" max="6672" width="13.88671875" style="86" bestFit="1" customWidth="1"/>
    <col min="6673" max="6673" width="9.109375" style="86"/>
    <col min="6674" max="6674" width="11.109375" style="86" bestFit="1" customWidth="1"/>
    <col min="6675" max="6676" width="9.109375" style="86"/>
    <col min="6677" max="6677" width="13" style="86" customWidth="1"/>
    <col min="6678" max="6913" width="9.109375" style="86"/>
    <col min="6914" max="6914" width="14.109375" style="86" customWidth="1"/>
    <col min="6915" max="6915" width="9.109375" style="86"/>
    <col min="6916" max="6916" width="12.5546875" style="86" customWidth="1"/>
    <col min="6917" max="6917" width="10.109375" style="86" customWidth="1"/>
    <col min="6918" max="6918" width="2.5546875" style="86" customWidth="1"/>
    <col min="6919" max="6919" width="5.44140625" style="86" customWidth="1"/>
    <col min="6920" max="6920" width="2.88671875" style="86" customWidth="1"/>
    <col min="6921" max="6921" width="9.88671875" style="86" customWidth="1"/>
    <col min="6922" max="6922" width="1.44140625" style="86" customWidth="1"/>
    <col min="6923" max="6923" width="16.44140625" style="86" customWidth="1"/>
    <col min="6924" max="6924" width="0.88671875" style="86" customWidth="1"/>
    <col min="6925" max="6925" width="16.44140625" style="86" customWidth="1"/>
    <col min="6926" max="6926" width="0.88671875" style="86" customWidth="1"/>
    <col min="6927" max="6927" width="9.109375" style="86"/>
    <col min="6928" max="6928" width="13.88671875" style="86" bestFit="1" customWidth="1"/>
    <col min="6929" max="6929" width="9.109375" style="86"/>
    <col min="6930" max="6930" width="11.109375" style="86" bestFit="1" customWidth="1"/>
    <col min="6931" max="6932" width="9.109375" style="86"/>
    <col min="6933" max="6933" width="13" style="86" customWidth="1"/>
    <col min="6934" max="7169" width="9.109375" style="86"/>
    <col min="7170" max="7170" width="14.109375" style="86" customWidth="1"/>
    <col min="7171" max="7171" width="9.109375" style="86"/>
    <col min="7172" max="7172" width="12.5546875" style="86" customWidth="1"/>
    <col min="7173" max="7173" width="10.109375" style="86" customWidth="1"/>
    <col min="7174" max="7174" width="2.5546875" style="86" customWidth="1"/>
    <col min="7175" max="7175" width="5.44140625" style="86" customWidth="1"/>
    <col min="7176" max="7176" width="2.88671875" style="86" customWidth="1"/>
    <col min="7177" max="7177" width="9.88671875" style="86" customWidth="1"/>
    <col min="7178" max="7178" width="1.44140625" style="86" customWidth="1"/>
    <col min="7179" max="7179" width="16.44140625" style="86" customWidth="1"/>
    <col min="7180" max="7180" width="0.88671875" style="86" customWidth="1"/>
    <col min="7181" max="7181" width="16.44140625" style="86" customWidth="1"/>
    <col min="7182" max="7182" width="0.88671875" style="86" customWidth="1"/>
    <col min="7183" max="7183" width="9.109375" style="86"/>
    <col min="7184" max="7184" width="13.88671875" style="86" bestFit="1" customWidth="1"/>
    <col min="7185" max="7185" width="9.109375" style="86"/>
    <col min="7186" max="7186" width="11.109375" style="86" bestFit="1" customWidth="1"/>
    <col min="7187" max="7188" width="9.109375" style="86"/>
    <col min="7189" max="7189" width="13" style="86" customWidth="1"/>
    <col min="7190" max="7425" width="9.109375" style="86"/>
    <col min="7426" max="7426" width="14.109375" style="86" customWidth="1"/>
    <col min="7427" max="7427" width="9.109375" style="86"/>
    <col min="7428" max="7428" width="12.5546875" style="86" customWidth="1"/>
    <col min="7429" max="7429" width="10.109375" style="86" customWidth="1"/>
    <col min="7430" max="7430" width="2.5546875" style="86" customWidth="1"/>
    <col min="7431" max="7431" width="5.44140625" style="86" customWidth="1"/>
    <col min="7432" max="7432" width="2.88671875" style="86" customWidth="1"/>
    <col min="7433" max="7433" width="9.88671875" style="86" customWidth="1"/>
    <col min="7434" max="7434" width="1.44140625" style="86" customWidth="1"/>
    <col min="7435" max="7435" width="16.44140625" style="86" customWidth="1"/>
    <col min="7436" max="7436" width="0.88671875" style="86" customWidth="1"/>
    <col min="7437" max="7437" width="16.44140625" style="86" customWidth="1"/>
    <col min="7438" max="7438" width="0.88671875" style="86" customWidth="1"/>
    <col min="7439" max="7439" width="9.109375" style="86"/>
    <col min="7440" max="7440" width="13.88671875" style="86" bestFit="1" customWidth="1"/>
    <col min="7441" max="7441" width="9.109375" style="86"/>
    <col min="7442" max="7442" width="11.109375" style="86" bestFit="1" customWidth="1"/>
    <col min="7443" max="7444" width="9.109375" style="86"/>
    <col min="7445" max="7445" width="13" style="86" customWidth="1"/>
    <col min="7446" max="7681" width="9.109375" style="86"/>
    <col min="7682" max="7682" width="14.109375" style="86" customWidth="1"/>
    <col min="7683" max="7683" width="9.109375" style="86"/>
    <col min="7684" max="7684" width="12.5546875" style="86" customWidth="1"/>
    <col min="7685" max="7685" width="10.109375" style="86" customWidth="1"/>
    <col min="7686" max="7686" width="2.5546875" style="86" customWidth="1"/>
    <col min="7687" max="7687" width="5.44140625" style="86" customWidth="1"/>
    <col min="7688" max="7688" width="2.88671875" style="86" customWidth="1"/>
    <col min="7689" max="7689" width="9.88671875" style="86" customWidth="1"/>
    <col min="7690" max="7690" width="1.44140625" style="86" customWidth="1"/>
    <col min="7691" max="7691" width="16.44140625" style="86" customWidth="1"/>
    <col min="7692" max="7692" width="0.88671875" style="86" customWidth="1"/>
    <col min="7693" max="7693" width="16.44140625" style="86" customWidth="1"/>
    <col min="7694" max="7694" width="0.88671875" style="86" customWidth="1"/>
    <col min="7695" max="7695" width="9.109375" style="86"/>
    <col min="7696" max="7696" width="13.88671875" style="86" bestFit="1" customWidth="1"/>
    <col min="7697" max="7697" width="9.109375" style="86"/>
    <col min="7698" max="7698" width="11.109375" style="86" bestFit="1" customWidth="1"/>
    <col min="7699" max="7700" width="9.109375" style="86"/>
    <col min="7701" max="7701" width="13" style="86" customWidth="1"/>
    <col min="7702" max="7937" width="9.109375" style="86"/>
    <col min="7938" max="7938" width="14.109375" style="86" customWidth="1"/>
    <col min="7939" max="7939" width="9.109375" style="86"/>
    <col min="7940" max="7940" width="12.5546875" style="86" customWidth="1"/>
    <col min="7941" max="7941" width="10.109375" style="86" customWidth="1"/>
    <col min="7942" max="7942" width="2.5546875" style="86" customWidth="1"/>
    <col min="7943" max="7943" width="5.44140625" style="86" customWidth="1"/>
    <col min="7944" max="7944" width="2.88671875" style="86" customWidth="1"/>
    <col min="7945" max="7945" width="9.88671875" style="86" customWidth="1"/>
    <col min="7946" max="7946" width="1.44140625" style="86" customWidth="1"/>
    <col min="7947" max="7947" width="16.44140625" style="86" customWidth="1"/>
    <col min="7948" max="7948" width="0.88671875" style="86" customWidth="1"/>
    <col min="7949" max="7949" width="16.44140625" style="86" customWidth="1"/>
    <col min="7950" max="7950" width="0.88671875" style="86" customWidth="1"/>
    <col min="7951" max="7951" width="9.109375" style="86"/>
    <col min="7952" max="7952" width="13.88671875" style="86" bestFit="1" customWidth="1"/>
    <col min="7953" max="7953" width="9.109375" style="86"/>
    <col min="7954" max="7954" width="11.109375" style="86" bestFit="1" customWidth="1"/>
    <col min="7955" max="7956" width="9.109375" style="86"/>
    <col min="7957" max="7957" width="13" style="86" customWidth="1"/>
    <col min="7958" max="8193" width="9.109375" style="86"/>
    <col min="8194" max="8194" width="14.109375" style="86" customWidth="1"/>
    <col min="8195" max="8195" width="9.109375" style="86"/>
    <col min="8196" max="8196" width="12.5546875" style="86" customWidth="1"/>
    <col min="8197" max="8197" width="10.109375" style="86" customWidth="1"/>
    <col min="8198" max="8198" width="2.5546875" style="86" customWidth="1"/>
    <col min="8199" max="8199" width="5.44140625" style="86" customWidth="1"/>
    <col min="8200" max="8200" width="2.88671875" style="86" customWidth="1"/>
    <col min="8201" max="8201" width="9.88671875" style="86" customWidth="1"/>
    <col min="8202" max="8202" width="1.44140625" style="86" customWidth="1"/>
    <col min="8203" max="8203" width="16.44140625" style="86" customWidth="1"/>
    <col min="8204" max="8204" width="0.88671875" style="86" customWidth="1"/>
    <col min="8205" max="8205" width="16.44140625" style="86" customWidth="1"/>
    <col min="8206" max="8206" width="0.88671875" style="86" customWidth="1"/>
    <col min="8207" max="8207" width="9.109375" style="86"/>
    <col min="8208" max="8208" width="13.88671875" style="86" bestFit="1" customWidth="1"/>
    <col min="8209" max="8209" width="9.109375" style="86"/>
    <col min="8210" max="8210" width="11.109375" style="86" bestFit="1" customWidth="1"/>
    <col min="8211" max="8212" width="9.109375" style="86"/>
    <col min="8213" max="8213" width="13" style="86" customWidth="1"/>
    <col min="8214" max="8449" width="9.109375" style="86"/>
    <col min="8450" max="8450" width="14.109375" style="86" customWidth="1"/>
    <col min="8451" max="8451" width="9.109375" style="86"/>
    <col min="8452" max="8452" width="12.5546875" style="86" customWidth="1"/>
    <col min="8453" max="8453" width="10.109375" style="86" customWidth="1"/>
    <col min="8454" max="8454" width="2.5546875" style="86" customWidth="1"/>
    <col min="8455" max="8455" width="5.44140625" style="86" customWidth="1"/>
    <col min="8456" max="8456" width="2.88671875" style="86" customWidth="1"/>
    <col min="8457" max="8457" width="9.88671875" style="86" customWidth="1"/>
    <col min="8458" max="8458" width="1.44140625" style="86" customWidth="1"/>
    <col min="8459" max="8459" width="16.44140625" style="86" customWidth="1"/>
    <col min="8460" max="8460" width="0.88671875" style="86" customWidth="1"/>
    <col min="8461" max="8461" width="16.44140625" style="86" customWidth="1"/>
    <col min="8462" max="8462" width="0.88671875" style="86" customWidth="1"/>
    <col min="8463" max="8463" width="9.109375" style="86"/>
    <col min="8464" max="8464" width="13.88671875" style="86" bestFit="1" customWidth="1"/>
    <col min="8465" max="8465" width="9.109375" style="86"/>
    <col min="8466" max="8466" width="11.109375" style="86" bestFit="1" customWidth="1"/>
    <col min="8467" max="8468" width="9.109375" style="86"/>
    <col min="8469" max="8469" width="13" style="86" customWidth="1"/>
    <col min="8470" max="8705" width="9.109375" style="86"/>
    <col min="8706" max="8706" width="14.109375" style="86" customWidth="1"/>
    <col min="8707" max="8707" width="9.109375" style="86"/>
    <col min="8708" max="8708" width="12.5546875" style="86" customWidth="1"/>
    <col min="8709" max="8709" width="10.109375" style="86" customWidth="1"/>
    <col min="8710" max="8710" width="2.5546875" style="86" customWidth="1"/>
    <col min="8711" max="8711" width="5.44140625" style="86" customWidth="1"/>
    <col min="8712" max="8712" width="2.88671875" style="86" customWidth="1"/>
    <col min="8713" max="8713" width="9.88671875" style="86" customWidth="1"/>
    <col min="8714" max="8714" width="1.44140625" style="86" customWidth="1"/>
    <col min="8715" max="8715" width="16.44140625" style="86" customWidth="1"/>
    <col min="8716" max="8716" width="0.88671875" style="86" customWidth="1"/>
    <col min="8717" max="8717" width="16.44140625" style="86" customWidth="1"/>
    <col min="8718" max="8718" width="0.88671875" style="86" customWidth="1"/>
    <col min="8719" max="8719" width="9.109375" style="86"/>
    <col min="8720" max="8720" width="13.88671875" style="86" bestFit="1" customWidth="1"/>
    <col min="8721" max="8721" width="9.109375" style="86"/>
    <col min="8722" max="8722" width="11.109375" style="86" bestFit="1" customWidth="1"/>
    <col min="8723" max="8724" width="9.109375" style="86"/>
    <col min="8725" max="8725" width="13" style="86" customWidth="1"/>
    <col min="8726" max="8961" width="9.109375" style="86"/>
    <col min="8962" max="8962" width="14.109375" style="86" customWidth="1"/>
    <col min="8963" max="8963" width="9.109375" style="86"/>
    <col min="8964" max="8964" width="12.5546875" style="86" customWidth="1"/>
    <col min="8965" max="8965" width="10.109375" style="86" customWidth="1"/>
    <col min="8966" max="8966" width="2.5546875" style="86" customWidth="1"/>
    <col min="8967" max="8967" width="5.44140625" style="86" customWidth="1"/>
    <col min="8968" max="8968" width="2.88671875" style="86" customWidth="1"/>
    <col min="8969" max="8969" width="9.88671875" style="86" customWidth="1"/>
    <col min="8970" max="8970" width="1.44140625" style="86" customWidth="1"/>
    <col min="8971" max="8971" width="16.44140625" style="86" customWidth="1"/>
    <col min="8972" max="8972" width="0.88671875" style="86" customWidth="1"/>
    <col min="8973" max="8973" width="16.44140625" style="86" customWidth="1"/>
    <col min="8974" max="8974" width="0.88671875" style="86" customWidth="1"/>
    <col min="8975" max="8975" width="9.109375" style="86"/>
    <col min="8976" max="8976" width="13.88671875" style="86" bestFit="1" customWidth="1"/>
    <col min="8977" max="8977" width="9.109375" style="86"/>
    <col min="8978" max="8978" width="11.109375" style="86" bestFit="1" customWidth="1"/>
    <col min="8979" max="8980" width="9.109375" style="86"/>
    <col min="8981" max="8981" width="13" style="86" customWidth="1"/>
    <col min="8982" max="9217" width="9.109375" style="86"/>
    <col min="9218" max="9218" width="14.109375" style="86" customWidth="1"/>
    <col min="9219" max="9219" width="9.109375" style="86"/>
    <col min="9220" max="9220" width="12.5546875" style="86" customWidth="1"/>
    <col min="9221" max="9221" width="10.109375" style="86" customWidth="1"/>
    <col min="9222" max="9222" width="2.5546875" style="86" customWidth="1"/>
    <col min="9223" max="9223" width="5.44140625" style="86" customWidth="1"/>
    <col min="9224" max="9224" width="2.88671875" style="86" customWidth="1"/>
    <col min="9225" max="9225" width="9.88671875" style="86" customWidth="1"/>
    <col min="9226" max="9226" width="1.44140625" style="86" customWidth="1"/>
    <col min="9227" max="9227" width="16.44140625" style="86" customWidth="1"/>
    <col min="9228" max="9228" width="0.88671875" style="86" customWidth="1"/>
    <col min="9229" max="9229" width="16.44140625" style="86" customWidth="1"/>
    <col min="9230" max="9230" width="0.88671875" style="86" customWidth="1"/>
    <col min="9231" max="9231" width="9.109375" style="86"/>
    <col min="9232" max="9232" width="13.88671875" style="86" bestFit="1" customWidth="1"/>
    <col min="9233" max="9233" width="9.109375" style="86"/>
    <col min="9234" max="9234" width="11.109375" style="86" bestFit="1" customWidth="1"/>
    <col min="9235" max="9236" width="9.109375" style="86"/>
    <col min="9237" max="9237" width="13" style="86" customWidth="1"/>
    <col min="9238" max="9473" width="9.109375" style="86"/>
    <col min="9474" max="9474" width="14.109375" style="86" customWidth="1"/>
    <col min="9475" max="9475" width="9.109375" style="86"/>
    <col min="9476" max="9476" width="12.5546875" style="86" customWidth="1"/>
    <col min="9477" max="9477" width="10.109375" style="86" customWidth="1"/>
    <col min="9478" max="9478" width="2.5546875" style="86" customWidth="1"/>
    <col min="9479" max="9479" width="5.44140625" style="86" customWidth="1"/>
    <col min="9480" max="9480" width="2.88671875" style="86" customWidth="1"/>
    <col min="9481" max="9481" width="9.88671875" style="86" customWidth="1"/>
    <col min="9482" max="9482" width="1.44140625" style="86" customWidth="1"/>
    <col min="9483" max="9483" width="16.44140625" style="86" customWidth="1"/>
    <col min="9484" max="9484" width="0.88671875" style="86" customWidth="1"/>
    <col min="9485" max="9485" width="16.44140625" style="86" customWidth="1"/>
    <col min="9486" max="9486" width="0.88671875" style="86" customWidth="1"/>
    <col min="9487" max="9487" width="9.109375" style="86"/>
    <col min="9488" max="9488" width="13.88671875" style="86" bestFit="1" customWidth="1"/>
    <col min="9489" max="9489" width="9.109375" style="86"/>
    <col min="9490" max="9490" width="11.109375" style="86" bestFit="1" customWidth="1"/>
    <col min="9491" max="9492" width="9.109375" style="86"/>
    <col min="9493" max="9493" width="13" style="86" customWidth="1"/>
    <col min="9494" max="9729" width="9.109375" style="86"/>
    <col min="9730" max="9730" width="14.109375" style="86" customWidth="1"/>
    <col min="9731" max="9731" width="9.109375" style="86"/>
    <col min="9732" max="9732" width="12.5546875" style="86" customWidth="1"/>
    <col min="9733" max="9733" width="10.109375" style="86" customWidth="1"/>
    <col min="9734" max="9734" width="2.5546875" style="86" customWidth="1"/>
    <col min="9735" max="9735" width="5.44140625" style="86" customWidth="1"/>
    <col min="9736" max="9736" width="2.88671875" style="86" customWidth="1"/>
    <col min="9737" max="9737" width="9.88671875" style="86" customWidth="1"/>
    <col min="9738" max="9738" width="1.44140625" style="86" customWidth="1"/>
    <col min="9739" max="9739" width="16.44140625" style="86" customWidth="1"/>
    <col min="9740" max="9740" width="0.88671875" style="86" customWidth="1"/>
    <col min="9741" max="9741" width="16.44140625" style="86" customWidth="1"/>
    <col min="9742" max="9742" width="0.88671875" style="86" customWidth="1"/>
    <col min="9743" max="9743" width="9.109375" style="86"/>
    <col min="9744" max="9744" width="13.88671875" style="86" bestFit="1" customWidth="1"/>
    <col min="9745" max="9745" width="9.109375" style="86"/>
    <col min="9746" max="9746" width="11.109375" style="86" bestFit="1" customWidth="1"/>
    <col min="9747" max="9748" width="9.109375" style="86"/>
    <col min="9749" max="9749" width="13" style="86" customWidth="1"/>
    <col min="9750" max="9985" width="9.109375" style="86"/>
    <col min="9986" max="9986" width="14.109375" style="86" customWidth="1"/>
    <col min="9987" max="9987" width="9.109375" style="86"/>
    <col min="9988" max="9988" width="12.5546875" style="86" customWidth="1"/>
    <col min="9989" max="9989" width="10.109375" style="86" customWidth="1"/>
    <col min="9990" max="9990" width="2.5546875" style="86" customWidth="1"/>
    <col min="9991" max="9991" width="5.44140625" style="86" customWidth="1"/>
    <col min="9992" max="9992" width="2.88671875" style="86" customWidth="1"/>
    <col min="9993" max="9993" width="9.88671875" style="86" customWidth="1"/>
    <col min="9994" max="9994" width="1.44140625" style="86" customWidth="1"/>
    <col min="9995" max="9995" width="16.44140625" style="86" customWidth="1"/>
    <col min="9996" max="9996" width="0.88671875" style="86" customWidth="1"/>
    <col min="9997" max="9997" width="16.44140625" style="86" customWidth="1"/>
    <col min="9998" max="9998" width="0.88671875" style="86" customWidth="1"/>
    <col min="9999" max="9999" width="9.109375" style="86"/>
    <col min="10000" max="10000" width="13.88671875" style="86" bestFit="1" customWidth="1"/>
    <col min="10001" max="10001" width="9.109375" style="86"/>
    <col min="10002" max="10002" width="11.109375" style="86" bestFit="1" customWidth="1"/>
    <col min="10003" max="10004" width="9.109375" style="86"/>
    <col min="10005" max="10005" width="13" style="86" customWidth="1"/>
    <col min="10006" max="10241" width="9.109375" style="86"/>
    <col min="10242" max="10242" width="14.109375" style="86" customWidth="1"/>
    <col min="10243" max="10243" width="9.109375" style="86"/>
    <col min="10244" max="10244" width="12.5546875" style="86" customWidth="1"/>
    <col min="10245" max="10245" width="10.109375" style="86" customWidth="1"/>
    <col min="10246" max="10246" width="2.5546875" style="86" customWidth="1"/>
    <col min="10247" max="10247" width="5.44140625" style="86" customWidth="1"/>
    <col min="10248" max="10248" width="2.88671875" style="86" customWidth="1"/>
    <col min="10249" max="10249" width="9.88671875" style="86" customWidth="1"/>
    <col min="10250" max="10250" width="1.44140625" style="86" customWidth="1"/>
    <col min="10251" max="10251" width="16.44140625" style="86" customWidth="1"/>
    <col min="10252" max="10252" width="0.88671875" style="86" customWidth="1"/>
    <col min="10253" max="10253" width="16.44140625" style="86" customWidth="1"/>
    <col min="10254" max="10254" width="0.88671875" style="86" customWidth="1"/>
    <col min="10255" max="10255" width="9.109375" style="86"/>
    <col min="10256" max="10256" width="13.88671875" style="86" bestFit="1" customWidth="1"/>
    <col min="10257" max="10257" width="9.109375" style="86"/>
    <col min="10258" max="10258" width="11.109375" style="86" bestFit="1" customWidth="1"/>
    <col min="10259" max="10260" width="9.109375" style="86"/>
    <col min="10261" max="10261" width="13" style="86" customWidth="1"/>
    <col min="10262" max="10497" width="9.109375" style="86"/>
    <col min="10498" max="10498" width="14.109375" style="86" customWidth="1"/>
    <col min="10499" max="10499" width="9.109375" style="86"/>
    <col min="10500" max="10500" width="12.5546875" style="86" customWidth="1"/>
    <col min="10501" max="10501" width="10.109375" style="86" customWidth="1"/>
    <col min="10502" max="10502" width="2.5546875" style="86" customWidth="1"/>
    <col min="10503" max="10503" width="5.44140625" style="86" customWidth="1"/>
    <col min="10504" max="10504" width="2.88671875" style="86" customWidth="1"/>
    <col min="10505" max="10505" width="9.88671875" style="86" customWidth="1"/>
    <col min="10506" max="10506" width="1.44140625" style="86" customWidth="1"/>
    <col min="10507" max="10507" width="16.44140625" style="86" customWidth="1"/>
    <col min="10508" max="10508" width="0.88671875" style="86" customWidth="1"/>
    <col min="10509" max="10509" width="16.44140625" style="86" customWidth="1"/>
    <col min="10510" max="10510" width="0.88671875" style="86" customWidth="1"/>
    <col min="10511" max="10511" width="9.109375" style="86"/>
    <col min="10512" max="10512" width="13.88671875" style="86" bestFit="1" customWidth="1"/>
    <col min="10513" max="10513" width="9.109375" style="86"/>
    <col min="10514" max="10514" width="11.109375" style="86" bestFit="1" customWidth="1"/>
    <col min="10515" max="10516" width="9.109375" style="86"/>
    <col min="10517" max="10517" width="13" style="86" customWidth="1"/>
    <col min="10518" max="10753" width="9.109375" style="86"/>
    <col min="10754" max="10754" width="14.109375" style="86" customWidth="1"/>
    <col min="10755" max="10755" width="9.109375" style="86"/>
    <col min="10756" max="10756" width="12.5546875" style="86" customWidth="1"/>
    <col min="10757" max="10757" width="10.109375" style="86" customWidth="1"/>
    <col min="10758" max="10758" width="2.5546875" style="86" customWidth="1"/>
    <col min="10759" max="10759" width="5.44140625" style="86" customWidth="1"/>
    <col min="10760" max="10760" width="2.88671875" style="86" customWidth="1"/>
    <col min="10761" max="10761" width="9.88671875" style="86" customWidth="1"/>
    <col min="10762" max="10762" width="1.44140625" style="86" customWidth="1"/>
    <col min="10763" max="10763" width="16.44140625" style="86" customWidth="1"/>
    <col min="10764" max="10764" width="0.88671875" style="86" customWidth="1"/>
    <col min="10765" max="10765" width="16.44140625" style="86" customWidth="1"/>
    <col min="10766" max="10766" width="0.88671875" style="86" customWidth="1"/>
    <col min="10767" max="10767" width="9.109375" style="86"/>
    <col min="10768" max="10768" width="13.88671875" style="86" bestFit="1" customWidth="1"/>
    <col min="10769" max="10769" width="9.109375" style="86"/>
    <col min="10770" max="10770" width="11.109375" style="86" bestFit="1" customWidth="1"/>
    <col min="10771" max="10772" width="9.109375" style="86"/>
    <col min="10773" max="10773" width="13" style="86" customWidth="1"/>
    <col min="10774" max="11009" width="9.109375" style="86"/>
    <col min="11010" max="11010" width="14.109375" style="86" customWidth="1"/>
    <col min="11011" max="11011" width="9.109375" style="86"/>
    <col min="11012" max="11012" width="12.5546875" style="86" customWidth="1"/>
    <col min="11013" max="11013" width="10.109375" style="86" customWidth="1"/>
    <col min="11014" max="11014" width="2.5546875" style="86" customWidth="1"/>
    <col min="11015" max="11015" width="5.44140625" style="86" customWidth="1"/>
    <col min="11016" max="11016" width="2.88671875" style="86" customWidth="1"/>
    <col min="11017" max="11017" width="9.88671875" style="86" customWidth="1"/>
    <col min="11018" max="11018" width="1.44140625" style="86" customWidth="1"/>
    <col min="11019" max="11019" width="16.44140625" style="86" customWidth="1"/>
    <col min="11020" max="11020" width="0.88671875" style="86" customWidth="1"/>
    <col min="11021" max="11021" width="16.44140625" style="86" customWidth="1"/>
    <col min="11022" max="11022" width="0.88671875" style="86" customWidth="1"/>
    <col min="11023" max="11023" width="9.109375" style="86"/>
    <col min="11024" max="11024" width="13.88671875" style="86" bestFit="1" customWidth="1"/>
    <col min="11025" max="11025" width="9.109375" style="86"/>
    <col min="11026" max="11026" width="11.109375" style="86" bestFit="1" customWidth="1"/>
    <col min="11027" max="11028" width="9.109375" style="86"/>
    <col min="11029" max="11029" width="13" style="86" customWidth="1"/>
    <col min="11030" max="11265" width="9.109375" style="86"/>
    <col min="11266" max="11266" width="14.109375" style="86" customWidth="1"/>
    <col min="11267" max="11267" width="9.109375" style="86"/>
    <col min="11268" max="11268" width="12.5546875" style="86" customWidth="1"/>
    <col min="11269" max="11269" width="10.109375" style="86" customWidth="1"/>
    <col min="11270" max="11270" width="2.5546875" style="86" customWidth="1"/>
    <col min="11271" max="11271" width="5.44140625" style="86" customWidth="1"/>
    <col min="11272" max="11272" width="2.88671875" style="86" customWidth="1"/>
    <col min="11273" max="11273" width="9.88671875" style="86" customWidth="1"/>
    <col min="11274" max="11274" width="1.44140625" style="86" customWidth="1"/>
    <col min="11275" max="11275" width="16.44140625" style="86" customWidth="1"/>
    <col min="11276" max="11276" width="0.88671875" style="86" customWidth="1"/>
    <col min="11277" max="11277" width="16.44140625" style="86" customWidth="1"/>
    <col min="11278" max="11278" width="0.88671875" style="86" customWidth="1"/>
    <col min="11279" max="11279" width="9.109375" style="86"/>
    <col min="11280" max="11280" width="13.88671875" style="86" bestFit="1" customWidth="1"/>
    <col min="11281" max="11281" width="9.109375" style="86"/>
    <col min="11282" max="11282" width="11.109375" style="86" bestFit="1" customWidth="1"/>
    <col min="11283" max="11284" width="9.109375" style="86"/>
    <col min="11285" max="11285" width="13" style="86" customWidth="1"/>
    <col min="11286" max="11521" width="9.109375" style="86"/>
    <col min="11522" max="11522" width="14.109375" style="86" customWidth="1"/>
    <col min="11523" max="11523" width="9.109375" style="86"/>
    <col min="11524" max="11524" width="12.5546875" style="86" customWidth="1"/>
    <col min="11525" max="11525" width="10.109375" style="86" customWidth="1"/>
    <col min="11526" max="11526" width="2.5546875" style="86" customWidth="1"/>
    <col min="11527" max="11527" width="5.44140625" style="86" customWidth="1"/>
    <col min="11528" max="11528" width="2.88671875" style="86" customWidth="1"/>
    <col min="11529" max="11529" width="9.88671875" style="86" customWidth="1"/>
    <col min="11530" max="11530" width="1.44140625" style="86" customWidth="1"/>
    <col min="11531" max="11531" width="16.44140625" style="86" customWidth="1"/>
    <col min="11532" max="11532" width="0.88671875" style="86" customWidth="1"/>
    <col min="11533" max="11533" width="16.44140625" style="86" customWidth="1"/>
    <col min="11534" max="11534" width="0.88671875" style="86" customWidth="1"/>
    <col min="11535" max="11535" width="9.109375" style="86"/>
    <col min="11536" max="11536" width="13.88671875" style="86" bestFit="1" customWidth="1"/>
    <col min="11537" max="11537" width="9.109375" style="86"/>
    <col min="11538" max="11538" width="11.109375" style="86" bestFit="1" customWidth="1"/>
    <col min="11539" max="11540" width="9.109375" style="86"/>
    <col min="11541" max="11541" width="13" style="86" customWidth="1"/>
    <col min="11542" max="11777" width="9.109375" style="86"/>
    <col min="11778" max="11778" width="14.109375" style="86" customWidth="1"/>
    <col min="11779" max="11779" width="9.109375" style="86"/>
    <col min="11780" max="11780" width="12.5546875" style="86" customWidth="1"/>
    <col min="11781" max="11781" width="10.109375" style="86" customWidth="1"/>
    <col min="11782" max="11782" width="2.5546875" style="86" customWidth="1"/>
    <col min="11783" max="11783" width="5.44140625" style="86" customWidth="1"/>
    <col min="11784" max="11784" width="2.88671875" style="86" customWidth="1"/>
    <col min="11785" max="11785" width="9.88671875" style="86" customWidth="1"/>
    <col min="11786" max="11786" width="1.44140625" style="86" customWidth="1"/>
    <col min="11787" max="11787" width="16.44140625" style="86" customWidth="1"/>
    <col min="11788" max="11788" width="0.88671875" style="86" customWidth="1"/>
    <col min="11789" max="11789" width="16.44140625" style="86" customWidth="1"/>
    <col min="11790" max="11790" width="0.88671875" style="86" customWidth="1"/>
    <col min="11791" max="11791" width="9.109375" style="86"/>
    <col min="11792" max="11792" width="13.88671875" style="86" bestFit="1" customWidth="1"/>
    <col min="11793" max="11793" width="9.109375" style="86"/>
    <col min="11794" max="11794" width="11.109375" style="86" bestFit="1" customWidth="1"/>
    <col min="11795" max="11796" width="9.109375" style="86"/>
    <col min="11797" max="11797" width="13" style="86" customWidth="1"/>
    <col min="11798" max="12033" width="9.109375" style="86"/>
    <col min="12034" max="12034" width="14.109375" style="86" customWidth="1"/>
    <col min="12035" max="12035" width="9.109375" style="86"/>
    <col min="12036" max="12036" width="12.5546875" style="86" customWidth="1"/>
    <col min="12037" max="12037" width="10.109375" style="86" customWidth="1"/>
    <col min="12038" max="12038" width="2.5546875" style="86" customWidth="1"/>
    <col min="12039" max="12039" width="5.44140625" style="86" customWidth="1"/>
    <col min="12040" max="12040" width="2.88671875" style="86" customWidth="1"/>
    <col min="12041" max="12041" width="9.88671875" style="86" customWidth="1"/>
    <col min="12042" max="12042" width="1.44140625" style="86" customWidth="1"/>
    <col min="12043" max="12043" width="16.44140625" style="86" customWidth="1"/>
    <col min="12044" max="12044" width="0.88671875" style="86" customWidth="1"/>
    <col min="12045" max="12045" width="16.44140625" style="86" customWidth="1"/>
    <col min="12046" max="12046" width="0.88671875" style="86" customWidth="1"/>
    <col min="12047" max="12047" width="9.109375" style="86"/>
    <col min="12048" max="12048" width="13.88671875" style="86" bestFit="1" customWidth="1"/>
    <col min="12049" max="12049" width="9.109375" style="86"/>
    <col min="12050" max="12050" width="11.109375" style="86" bestFit="1" customWidth="1"/>
    <col min="12051" max="12052" width="9.109375" style="86"/>
    <col min="12053" max="12053" width="13" style="86" customWidth="1"/>
    <col min="12054" max="12289" width="9.109375" style="86"/>
    <col min="12290" max="12290" width="14.109375" style="86" customWidth="1"/>
    <col min="12291" max="12291" width="9.109375" style="86"/>
    <col min="12292" max="12292" width="12.5546875" style="86" customWidth="1"/>
    <col min="12293" max="12293" width="10.109375" style="86" customWidth="1"/>
    <col min="12294" max="12294" width="2.5546875" style="86" customWidth="1"/>
    <col min="12295" max="12295" width="5.44140625" style="86" customWidth="1"/>
    <col min="12296" max="12296" width="2.88671875" style="86" customWidth="1"/>
    <col min="12297" max="12297" width="9.88671875" style="86" customWidth="1"/>
    <col min="12298" max="12298" width="1.44140625" style="86" customWidth="1"/>
    <col min="12299" max="12299" width="16.44140625" style="86" customWidth="1"/>
    <col min="12300" max="12300" width="0.88671875" style="86" customWidth="1"/>
    <col min="12301" max="12301" width="16.44140625" style="86" customWidth="1"/>
    <col min="12302" max="12302" width="0.88671875" style="86" customWidth="1"/>
    <col min="12303" max="12303" width="9.109375" style="86"/>
    <col min="12304" max="12304" width="13.88671875" style="86" bestFit="1" customWidth="1"/>
    <col min="12305" max="12305" width="9.109375" style="86"/>
    <col min="12306" max="12306" width="11.109375" style="86" bestFit="1" customWidth="1"/>
    <col min="12307" max="12308" width="9.109375" style="86"/>
    <col min="12309" max="12309" width="13" style="86" customWidth="1"/>
    <col min="12310" max="12545" width="9.109375" style="86"/>
    <col min="12546" max="12546" width="14.109375" style="86" customWidth="1"/>
    <col min="12547" max="12547" width="9.109375" style="86"/>
    <col min="12548" max="12548" width="12.5546875" style="86" customWidth="1"/>
    <col min="12549" max="12549" width="10.109375" style="86" customWidth="1"/>
    <col min="12550" max="12550" width="2.5546875" style="86" customWidth="1"/>
    <col min="12551" max="12551" width="5.44140625" style="86" customWidth="1"/>
    <col min="12552" max="12552" width="2.88671875" style="86" customWidth="1"/>
    <col min="12553" max="12553" width="9.88671875" style="86" customWidth="1"/>
    <col min="12554" max="12554" width="1.44140625" style="86" customWidth="1"/>
    <col min="12555" max="12555" width="16.44140625" style="86" customWidth="1"/>
    <col min="12556" max="12556" width="0.88671875" style="86" customWidth="1"/>
    <col min="12557" max="12557" width="16.44140625" style="86" customWidth="1"/>
    <col min="12558" max="12558" width="0.88671875" style="86" customWidth="1"/>
    <col min="12559" max="12559" width="9.109375" style="86"/>
    <col min="12560" max="12560" width="13.88671875" style="86" bestFit="1" customWidth="1"/>
    <col min="12561" max="12561" width="9.109375" style="86"/>
    <col min="12562" max="12562" width="11.109375" style="86" bestFit="1" customWidth="1"/>
    <col min="12563" max="12564" width="9.109375" style="86"/>
    <col min="12565" max="12565" width="13" style="86" customWidth="1"/>
    <col min="12566" max="12801" width="9.109375" style="86"/>
    <col min="12802" max="12802" width="14.109375" style="86" customWidth="1"/>
    <col min="12803" max="12803" width="9.109375" style="86"/>
    <col min="12804" max="12804" width="12.5546875" style="86" customWidth="1"/>
    <col min="12805" max="12805" width="10.109375" style="86" customWidth="1"/>
    <col min="12806" max="12806" width="2.5546875" style="86" customWidth="1"/>
    <col min="12807" max="12807" width="5.44140625" style="86" customWidth="1"/>
    <col min="12808" max="12808" width="2.88671875" style="86" customWidth="1"/>
    <col min="12809" max="12809" width="9.88671875" style="86" customWidth="1"/>
    <col min="12810" max="12810" width="1.44140625" style="86" customWidth="1"/>
    <col min="12811" max="12811" width="16.44140625" style="86" customWidth="1"/>
    <col min="12812" max="12812" width="0.88671875" style="86" customWidth="1"/>
    <col min="12813" max="12813" width="16.44140625" style="86" customWidth="1"/>
    <col min="12814" max="12814" width="0.88671875" style="86" customWidth="1"/>
    <col min="12815" max="12815" width="9.109375" style="86"/>
    <col min="12816" max="12816" width="13.88671875" style="86" bestFit="1" customWidth="1"/>
    <col min="12817" max="12817" width="9.109375" style="86"/>
    <col min="12818" max="12818" width="11.109375" style="86" bestFit="1" customWidth="1"/>
    <col min="12819" max="12820" width="9.109375" style="86"/>
    <col min="12821" max="12821" width="13" style="86" customWidth="1"/>
    <col min="12822" max="13057" width="9.109375" style="86"/>
    <col min="13058" max="13058" width="14.109375" style="86" customWidth="1"/>
    <col min="13059" max="13059" width="9.109375" style="86"/>
    <col min="13060" max="13060" width="12.5546875" style="86" customWidth="1"/>
    <col min="13061" max="13061" width="10.109375" style="86" customWidth="1"/>
    <col min="13062" max="13062" width="2.5546875" style="86" customWidth="1"/>
    <col min="13063" max="13063" width="5.44140625" style="86" customWidth="1"/>
    <col min="13064" max="13064" width="2.88671875" style="86" customWidth="1"/>
    <col min="13065" max="13065" width="9.88671875" style="86" customWidth="1"/>
    <col min="13066" max="13066" width="1.44140625" style="86" customWidth="1"/>
    <col min="13067" max="13067" width="16.44140625" style="86" customWidth="1"/>
    <col min="13068" max="13068" width="0.88671875" style="86" customWidth="1"/>
    <col min="13069" max="13069" width="16.44140625" style="86" customWidth="1"/>
    <col min="13070" max="13070" width="0.88671875" style="86" customWidth="1"/>
    <col min="13071" max="13071" width="9.109375" style="86"/>
    <col min="13072" max="13072" width="13.88671875" style="86" bestFit="1" customWidth="1"/>
    <col min="13073" max="13073" width="9.109375" style="86"/>
    <col min="13074" max="13074" width="11.109375" style="86" bestFit="1" customWidth="1"/>
    <col min="13075" max="13076" width="9.109375" style="86"/>
    <col min="13077" max="13077" width="13" style="86" customWidth="1"/>
    <col min="13078" max="13313" width="9.109375" style="86"/>
    <col min="13314" max="13314" width="14.109375" style="86" customWidth="1"/>
    <col min="13315" max="13315" width="9.109375" style="86"/>
    <col min="13316" max="13316" width="12.5546875" style="86" customWidth="1"/>
    <col min="13317" max="13317" width="10.109375" style="86" customWidth="1"/>
    <col min="13318" max="13318" width="2.5546875" style="86" customWidth="1"/>
    <col min="13319" max="13319" width="5.44140625" style="86" customWidth="1"/>
    <col min="13320" max="13320" width="2.88671875" style="86" customWidth="1"/>
    <col min="13321" max="13321" width="9.88671875" style="86" customWidth="1"/>
    <col min="13322" max="13322" width="1.44140625" style="86" customWidth="1"/>
    <col min="13323" max="13323" width="16.44140625" style="86" customWidth="1"/>
    <col min="13324" max="13324" width="0.88671875" style="86" customWidth="1"/>
    <col min="13325" max="13325" width="16.44140625" style="86" customWidth="1"/>
    <col min="13326" max="13326" width="0.88671875" style="86" customWidth="1"/>
    <col min="13327" max="13327" width="9.109375" style="86"/>
    <col min="13328" max="13328" width="13.88671875" style="86" bestFit="1" customWidth="1"/>
    <col min="13329" max="13329" width="9.109375" style="86"/>
    <col min="13330" max="13330" width="11.109375" style="86" bestFit="1" customWidth="1"/>
    <col min="13331" max="13332" width="9.109375" style="86"/>
    <col min="13333" max="13333" width="13" style="86" customWidth="1"/>
    <col min="13334" max="13569" width="9.109375" style="86"/>
    <col min="13570" max="13570" width="14.109375" style="86" customWidth="1"/>
    <col min="13571" max="13571" width="9.109375" style="86"/>
    <col min="13572" max="13572" width="12.5546875" style="86" customWidth="1"/>
    <col min="13573" max="13573" width="10.109375" style="86" customWidth="1"/>
    <col min="13574" max="13574" width="2.5546875" style="86" customWidth="1"/>
    <col min="13575" max="13575" width="5.44140625" style="86" customWidth="1"/>
    <col min="13576" max="13576" width="2.88671875" style="86" customWidth="1"/>
    <col min="13577" max="13577" width="9.88671875" style="86" customWidth="1"/>
    <col min="13578" max="13578" width="1.44140625" style="86" customWidth="1"/>
    <col min="13579" max="13579" width="16.44140625" style="86" customWidth="1"/>
    <col min="13580" max="13580" width="0.88671875" style="86" customWidth="1"/>
    <col min="13581" max="13581" width="16.44140625" style="86" customWidth="1"/>
    <col min="13582" max="13582" width="0.88671875" style="86" customWidth="1"/>
    <col min="13583" max="13583" width="9.109375" style="86"/>
    <col min="13584" max="13584" width="13.88671875" style="86" bestFit="1" customWidth="1"/>
    <col min="13585" max="13585" width="9.109375" style="86"/>
    <col min="13586" max="13586" width="11.109375" style="86" bestFit="1" customWidth="1"/>
    <col min="13587" max="13588" width="9.109375" style="86"/>
    <col min="13589" max="13589" width="13" style="86" customWidth="1"/>
    <col min="13590" max="13825" width="9.109375" style="86"/>
    <col min="13826" max="13826" width="14.109375" style="86" customWidth="1"/>
    <col min="13827" max="13827" width="9.109375" style="86"/>
    <col min="13828" max="13828" width="12.5546875" style="86" customWidth="1"/>
    <col min="13829" max="13829" width="10.109375" style="86" customWidth="1"/>
    <col min="13830" max="13830" width="2.5546875" style="86" customWidth="1"/>
    <col min="13831" max="13831" width="5.44140625" style="86" customWidth="1"/>
    <col min="13832" max="13832" width="2.88671875" style="86" customWidth="1"/>
    <col min="13833" max="13833" width="9.88671875" style="86" customWidth="1"/>
    <col min="13834" max="13834" width="1.44140625" style="86" customWidth="1"/>
    <col min="13835" max="13835" width="16.44140625" style="86" customWidth="1"/>
    <col min="13836" max="13836" width="0.88671875" style="86" customWidth="1"/>
    <col min="13837" max="13837" width="16.44140625" style="86" customWidth="1"/>
    <col min="13838" max="13838" width="0.88671875" style="86" customWidth="1"/>
    <col min="13839" max="13839" width="9.109375" style="86"/>
    <col min="13840" max="13840" width="13.88671875" style="86" bestFit="1" customWidth="1"/>
    <col min="13841" max="13841" width="9.109375" style="86"/>
    <col min="13842" max="13842" width="11.109375" style="86" bestFit="1" customWidth="1"/>
    <col min="13843" max="13844" width="9.109375" style="86"/>
    <col min="13845" max="13845" width="13" style="86" customWidth="1"/>
    <col min="13846" max="14081" width="9.109375" style="86"/>
    <col min="14082" max="14082" width="14.109375" style="86" customWidth="1"/>
    <col min="14083" max="14083" width="9.109375" style="86"/>
    <col min="14084" max="14084" width="12.5546875" style="86" customWidth="1"/>
    <col min="14085" max="14085" width="10.109375" style="86" customWidth="1"/>
    <col min="14086" max="14086" width="2.5546875" style="86" customWidth="1"/>
    <col min="14087" max="14087" width="5.44140625" style="86" customWidth="1"/>
    <col min="14088" max="14088" width="2.88671875" style="86" customWidth="1"/>
    <col min="14089" max="14089" width="9.88671875" style="86" customWidth="1"/>
    <col min="14090" max="14090" width="1.44140625" style="86" customWidth="1"/>
    <col min="14091" max="14091" width="16.44140625" style="86" customWidth="1"/>
    <col min="14092" max="14092" width="0.88671875" style="86" customWidth="1"/>
    <col min="14093" max="14093" width="16.44140625" style="86" customWidth="1"/>
    <col min="14094" max="14094" width="0.88671875" style="86" customWidth="1"/>
    <col min="14095" max="14095" width="9.109375" style="86"/>
    <col min="14096" max="14096" width="13.88671875" style="86" bestFit="1" customWidth="1"/>
    <col min="14097" max="14097" width="9.109375" style="86"/>
    <col min="14098" max="14098" width="11.109375" style="86" bestFit="1" customWidth="1"/>
    <col min="14099" max="14100" width="9.109375" style="86"/>
    <col min="14101" max="14101" width="13" style="86" customWidth="1"/>
    <col min="14102" max="14337" width="9.109375" style="86"/>
    <col min="14338" max="14338" width="14.109375" style="86" customWidth="1"/>
    <col min="14339" max="14339" width="9.109375" style="86"/>
    <col min="14340" max="14340" width="12.5546875" style="86" customWidth="1"/>
    <col min="14341" max="14341" width="10.109375" style="86" customWidth="1"/>
    <col min="14342" max="14342" width="2.5546875" style="86" customWidth="1"/>
    <col min="14343" max="14343" width="5.44140625" style="86" customWidth="1"/>
    <col min="14344" max="14344" width="2.88671875" style="86" customWidth="1"/>
    <col min="14345" max="14345" width="9.88671875" style="86" customWidth="1"/>
    <col min="14346" max="14346" width="1.44140625" style="86" customWidth="1"/>
    <col min="14347" max="14347" width="16.44140625" style="86" customWidth="1"/>
    <col min="14348" max="14348" width="0.88671875" style="86" customWidth="1"/>
    <col min="14349" max="14349" width="16.44140625" style="86" customWidth="1"/>
    <col min="14350" max="14350" width="0.88671875" style="86" customWidth="1"/>
    <col min="14351" max="14351" width="9.109375" style="86"/>
    <col min="14352" max="14352" width="13.88671875" style="86" bestFit="1" customWidth="1"/>
    <col min="14353" max="14353" width="9.109375" style="86"/>
    <col min="14354" max="14354" width="11.109375" style="86" bestFit="1" customWidth="1"/>
    <col min="14355" max="14356" width="9.109375" style="86"/>
    <col min="14357" max="14357" width="13" style="86" customWidth="1"/>
    <col min="14358" max="14593" width="9.109375" style="86"/>
    <col min="14594" max="14594" width="14.109375" style="86" customWidth="1"/>
    <col min="14595" max="14595" width="9.109375" style="86"/>
    <col min="14596" max="14596" width="12.5546875" style="86" customWidth="1"/>
    <col min="14597" max="14597" width="10.109375" style="86" customWidth="1"/>
    <col min="14598" max="14598" width="2.5546875" style="86" customWidth="1"/>
    <col min="14599" max="14599" width="5.44140625" style="86" customWidth="1"/>
    <col min="14600" max="14600" width="2.88671875" style="86" customWidth="1"/>
    <col min="14601" max="14601" width="9.88671875" style="86" customWidth="1"/>
    <col min="14602" max="14602" width="1.44140625" style="86" customWidth="1"/>
    <col min="14603" max="14603" width="16.44140625" style="86" customWidth="1"/>
    <col min="14604" max="14604" width="0.88671875" style="86" customWidth="1"/>
    <col min="14605" max="14605" width="16.44140625" style="86" customWidth="1"/>
    <col min="14606" max="14606" width="0.88671875" style="86" customWidth="1"/>
    <col min="14607" max="14607" width="9.109375" style="86"/>
    <col min="14608" max="14608" width="13.88671875" style="86" bestFit="1" customWidth="1"/>
    <col min="14609" max="14609" width="9.109375" style="86"/>
    <col min="14610" max="14610" width="11.109375" style="86" bestFit="1" customWidth="1"/>
    <col min="14611" max="14612" width="9.109375" style="86"/>
    <col min="14613" max="14613" width="13" style="86" customWidth="1"/>
    <col min="14614" max="14849" width="9.109375" style="86"/>
    <col min="14850" max="14850" width="14.109375" style="86" customWidth="1"/>
    <col min="14851" max="14851" width="9.109375" style="86"/>
    <col min="14852" max="14852" width="12.5546875" style="86" customWidth="1"/>
    <col min="14853" max="14853" width="10.109375" style="86" customWidth="1"/>
    <col min="14854" max="14854" width="2.5546875" style="86" customWidth="1"/>
    <col min="14855" max="14855" width="5.44140625" style="86" customWidth="1"/>
    <col min="14856" max="14856" width="2.88671875" style="86" customWidth="1"/>
    <col min="14857" max="14857" width="9.88671875" style="86" customWidth="1"/>
    <col min="14858" max="14858" width="1.44140625" style="86" customWidth="1"/>
    <col min="14859" max="14859" width="16.44140625" style="86" customWidth="1"/>
    <col min="14860" max="14860" width="0.88671875" style="86" customWidth="1"/>
    <col min="14861" max="14861" width="16.44140625" style="86" customWidth="1"/>
    <col min="14862" max="14862" width="0.88671875" style="86" customWidth="1"/>
    <col min="14863" max="14863" width="9.109375" style="86"/>
    <col min="14864" max="14864" width="13.88671875" style="86" bestFit="1" customWidth="1"/>
    <col min="14865" max="14865" width="9.109375" style="86"/>
    <col min="14866" max="14866" width="11.109375" style="86" bestFit="1" customWidth="1"/>
    <col min="14867" max="14868" width="9.109375" style="86"/>
    <col min="14869" max="14869" width="13" style="86" customWidth="1"/>
    <col min="14870" max="15105" width="9.109375" style="86"/>
    <col min="15106" max="15106" width="14.109375" style="86" customWidth="1"/>
    <col min="15107" max="15107" width="9.109375" style="86"/>
    <col min="15108" max="15108" width="12.5546875" style="86" customWidth="1"/>
    <col min="15109" max="15109" width="10.109375" style="86" customWidth="1"/>
    <col min="15110" max="15110" width="2.5546875" style="86" customWidth="1"/>
    <col min="15111" max="15111" width="5.44140625" style="86" customWidth="1"/>
    <col min="15112" max="15112" width="2.88671875" style="86" customWidth="1"/>
    <col min="15113" max="15113" width="9.88671875" style="86" customWidth="1"/>
    <col min="15114" max="15114" width="1.44140625" style="86" customWidth="1"/>
    <col min="15115" max="15115" width="16.44140625" style="86" customWidth="1"/>
    <col min="15116" max="15116" width="0.88671875" style="86" customWidth="1"/>
    <col min="15117" max="15117" width="16.44140625" style="86" customWidth="1"/>
    <col min="15118" max="15118" width="0.88671875" style="86" customWidth="1"/>
    <col min="15119" max="15119" width="9.109375" style="86"/>
    <col min="15120" max="15120" width="13.88671875" style="86" bestFit="1" customWidth="1"/>
    <col min="15121" max="15121" width="9.109375" style="86"/>
    <col min="15122" max="15122" width="11.109375" style="86" bestFit="1" customWidth="1"/>
    <col min="15123" max="15124" width="9.109375" style="86"/>
    <col min="15125" max="15125" width="13" style="86" customWidth="1"/>
    <col min="15126" max="15361" width="9.109375" style="86"/>
    <col min="15362" max="15362" width="14.109375" style="86" customWidth="1"/>
    <col min="15363" max="15363" width="9.109375" style="86"/>
    <col min="15364" max="15364" width="12.5546875" style="86" customWidth="1"/>
    <col min="15365" max="15365" width="10.109375" style="86" customWidth="1"/>
    <col min="15366" max="15366" width="2.5546875" style="86" customWidth="1"/>
    <col min="15367" max="15367" width="5.44140625" style="86" customWidth="1"/>
    <col min="15368" max="15368" width="2.88671875" style="86" customWidth="1"/>
    <col min="15369" max="15369" width="9.88671875" style="86" customWidth="1"/>
    <col min="15370" max="15370" width="1.44140625" style="86" customWidth="1"/>
    <col min="15371" max="15371" width="16.44140625" style="86" customWidth="1"/>
    <col min="15372" max="15372" width="0.88671875" style="86" customWidth="1"/>
    <col min="15373" max="15373" width="16.44140625" style="86" customWidth="1"/>
    <col min="15374" max="15374" width="0.88671875" style="86" customWidth="1"/>
    <col min="15375" max="15375" width="9.109375" style="86"/>
    <col min="15376" max="15376" width="13.88671875" style="86" bestFit="1" customWidth="1"/>
    <col min="15377" max="15377" width="9.109375" style="86"/>
    <col min="15378" max="15378" width="11.109375" style="86" bestFit="1" customWidth="1"/>
    <col min="15379" max="15380" width="9.109375" style="86"/>
    <col min="15381" max="15381" width="13" style="86" customWidth="1"/>
    <col min="15382" max="15617" width="9.109375" style="86"/>
    <col min="15618" max="15618" width="14.109375" style="86" customWidth="1"/>
    <col min="15619" max="15619" width="9.109375" style="86"/>
    <col min="15620" max="15620" width="12.5546875" style="86" customWidth="1"/>
    <col min="15621" max="15621" width="10.109375" style="86" customWidth="1"/>
    <col min="15622" max="15622" width="2.5546875" style="86" customWidth="1"/>
    <col min="15623" max="15623" width="5.44140625" style="86" customWidth="1"/>
    <col min="15624" max="15624" width="2.88671875" style="86" customWidth="1"/>
    <col min="15625" max="15625" width="9.88671875" style="86" customWidth="1"/>
    <col min="15626" max="15626" width="1.44140625" style="86" customWidth="1"/>
    <col min="15627" max="15627" width="16.44140625" style="86" customWidth="1"/>
    <col min="15628" max="15628" width="0.88671875" style="86" customWidth="1"/>
    <col min="15629" max="15629" width="16.44140625" style="86" customWidth="1"/>
    <col min="15630" max="15630" width="0.88671875" style="86" customWidth="1"/>
    <col min="15631" max="15631" width="9.109375" style="86"/>
    <col min="15632" max="15632" width="13.88671875" style="86" bestFit="1" customWidth="1"/>
    <col min="15633" max="15633" width="9.109375" style="86"/>
    <col min="15634" max="15634" width="11.109375" style="86" bestFit="1" customWidth="1"/>
    <col min="15635" max="15636" width="9.109375" style="86"/>
    <col min="15637" max="15637" width="13" style="86" customWidth="1"/>
    <col min="15638" max="15873" width="9.109375" style="86"/>
    <col min="15874" max="15874" width="14.109375" style="86" customWidth="1"/>
    <col min="15875" max="15875" width="9.109375" style="86"/>
    <col min="15876" max="15876" width="12.5546875" style="86" customWidth="1"/>
    <col min="15877" max="15877" width="10.109375" style="86" customWidth="1"/>
    <col min="15878" max="15878" width="2.5546875" style="86" customWidth="1"/>
    <col min="15879" max="15879" width="5.44140625" style="86" customWidth="1"/>
    <col min="15880" max="15880" width="2.88671875" style="86" customWidth="1"/>
    <col min="15881" max="15881" width="9.88671875" style="86" customWidth="1"/>
    <col min="15882" max="15882" width="1.44140625" style="86" customWidth="1"/>
    <col min="15883" max="15883" width="16.44140625" style="86" customWidth="1"/>
    <col min="15884" max="15884" width="0.88671875" style="86" customWidth="1"/>
    <col min="15885" max="15885" width="16.44140625" style="86" customWidth="1"/>
    <col min="15886" max="15886" width="0.88671875" style="86" customWidth="1"/>
    <col min="15887" max="15887" width="9.109375" style="86"/>
    <col min="15888" max="15888" width="13.88671875" style="86" bestFit="1" customWidth="1"/>
    <col min="15889" max="15889" width="9.109375" style="86"/>
    <col min="15890" max="15890" width="11.109375" style="86" bestFit="1" customWidth="1"/>
    <col min="15891" max="15892" width="9.109375" style="86"/>
    <col min="15893" max="15893" width="13" style="86" customWidth="1"/>
    <col min="15894" max="16129" width="9.109375" style="86"/>
    <col min="16130" max="16130" width="14.109375" style="86" customWidth="1"/>
    <col min="16131" max="16131" width="9.109375" style="86"/>
    <col min="16132" max="16132" width="12.5546875" style="86" customWidth="1"/>
    <col min="16133" max="16133" width="10.109375" style="86" customWidth="1"/>
    <col min="16134" max="16134" width="2.5546875" style="86" customWidth="1"/>
    <col min="16135" max="16135" width="5.44140625" style="86" customWidth="1"/>
    <col min="16136" max="16136" width="2.88671875" style="86" customWidth="1"/>
    <col min="16137" max="16137" width="9.88671875" style="86" customWidth="1"/>
    <col min="16138" max="16138" width="1.44140625" style="86" customWidth="1"/>
    <col min="16139" max="16139" width="16.44140625" style="86" customWidth="1"/>
    <col min="16140" max="16140" width="0.88671875" style="86" customWidth="1"/>
    <col min="16141" max="16141" width="16.44140625" style="86" customWidth="1"/>
    <col min="16142" max="16142" width="0.88671875" style="86" customWidth="1"/>
    <col min="16143" max="16143" width="9.109375" style="86"/>
    <col min="16144" max="16144" width="13.88671875" style="86" bestFit="1" customWidth="1"/>
    <col min="16145" max="16145" width="9.109375" style="86"/>
    <col min="16146" max="16146" width="11.109375" style="86" bestFit="1" customWidth="1"/>
    <col min="16147" max="16148" width="9.109375" style="86"/>
    <col min="16149" max="16149" width="13" style="86" customWidth="1"/>
    <col min="16150" max="16384" width="9.109375" style="86"/>
  </cols>
  <sheetData>
    <row r="1" spans="1:18" s="88" customFormat="1" ht="24" customHeight="1" x14ac:dyDescent="0.25">
      <c r="A1" s="86"/>
      <c r="B1" s="86"/>
      <c r="C1" s="86"/>
      <c r="D1" s="86"/>
      <c r="E1" s="86"/>
      <c r="F1" s="86"/>
      <c r="G1" s="86"/>
      <c r="H1" s="87"/>
      <c r="I1" s="86"/>
      <c r="K1" s="89"/>
      <c r="L1" s="90" t="s">
        <v>21</v>
      </c>
      <c r="M1" s="86"/>
      <c r="N1" s="86"/>
      <c r="O1" s="86"/>
      <c r="P1" s="86"/>
    </row>
    <row r="2" spans="1:18" s="88" customFormat="1" ht="24" customHeight="1" x14ac:dyDescent="0.25">
      <c r="A2" s="144" t="s">
        <v>50</v>
      </c>
      <c r="B2" s="144"/>
      <c r="C2" s="144"/>
      <c r="D2" s="144"/>
      <c r="E2" s="144"/>
      <c r="F2" s="144"/>
      <c r="G2" s="144"/>
      <c r="H2" s="144"/>
      <c r="I2" s="144"/>
      <c r="J2" s="144"/>
      <c r="K2" s="89"/>
      <c r="M2" s="86"/>
      <c r="N2" s="86"/>
      <c r="O2" s="86"/>
      <c r="P2" s="86"/>
    </row>
    <row r="3" spans="1:18" s="88" customFormat="1" ht="24" customHeight="1" x14ac:dyDescent="0.25">
      <c r="A3" s="144" t="s">
        <v>71</v>
      </c>
      <c r="B3" s="144"/>
      <c r="C3" s="144"/>
      <c r="D3" s="144"/>
      <c r="E3" s="144"/>
      <c r="F3" s="144"/>
      <c r="G3" s="144"/>
      <c r="H3" s="144"/>
      <c r="I3" s="144"/>
      <c r="J3" s="144"/>
      <c r="K3" s="89"/>
      <c r="M3" s="86"/>
      <c r="N3" s="86"/>
      <c r="O3" s="86"/>
      <c r="P3" s="86"/>
    </row>
    <row r="4" spans="1:18" s="88" customFormat="1" ht="24" customHeight="1" x14ac:dyDescent="0.25">
      <c r="A4" s="137" t="s">
        <v>141</v>
      </c>
      <c r="B4" s="91"/>
      <c r="C4" s="91"/>
      <c r="D4" s="91"/>
      <c r="E4" s="91"/>
      <c r="F4" s="91"/>
      <c r="G4" s="91"/>
      <c r="H4" s="92"/>
      <c r="I4" s="91"/>
      <c r="K4" s="89"/>
      <c r="M4" s="86"/>
      <c r="N4" s="86"/>
      <c r="O4" s="86"/>
      <c r="P4" s="86"/>
    </row>
    <row r="5" spans="1:18" s="88" customFormat="1" ht="24" customHeight="1" x14ac:dyDescent="0.25">
      <c r="A5" s="137"/>
      <c r="B5" s="91"/>
      <c r="C5" s="91"/>
      <c r="D5" s="91"/>
      <c r="E5" s="91"/>
      <c r="F5" s="91"/>
      <c r="G5" s="91"/>
      <c r="H5" s="92"/>
      <c r="I5" s="91"/>
      <c r="K5" s="89"/>
      <c r="L5" s="90" t="s">
        <v>22</v>
      </c>
      <c r="M5" s="86"/>
      <c r="N5" s="86"/>
      <c r="O5" s="86"/>
      <c r="P5" s="86"/>
    </row>
    <row r="6" spans="1:18" s="88" customFormat="1" ht="24" customHeight="1" x14ac:dyDescent="0.25">
      <c r="A6" s="35"/>
      <c r="B6" s="35"/>
      <c r="C6" s="35"/>
      <c r="D6" s="35"/>
      <c r="E6" s="91"/>
      <c r="F6" s="91"/>
      <c r="G6" s="35"/>
      <c r="H6" s="93" t="s">
        <v>0</v>
      </c>
      <c r="I6" s="94"/>
      <c r="J6" s="95">
        <v>2566</v>
      </c>
      <c r="K6" s="96"/>
      <c r="L6" s="95">
        <v>2565</v>
      </c>
      <c r="M6" s="86"/>
      <c r="N6" s="86"/>
      <c r="O6" s="86"/>
      <c r="P6" s="86"/>
      <c r="R6" s="86"/>
    </row>
    <row r="7" spans="1:18" s="88" customFormat="1" ht="24" customHeight="1" x14ac:dyDescent="0.25">
      <c r="A7" s="97" t="s">
        <v>8</v>
      </c>
      <c r="B7" s="35"/>
      <c r="C7" s="35"/>
      <c r="D7" s="35"/>
      <c r="E7" s="35"/>
      <c r="F7" s="35"/>
      <c r="G7" s="35"/>
      <c r="H7" s="92"/>
      <c r="I7" s="91"/>
      <c r="J7" s="91"/>
      <c r="K7" s="89"/>
      <c r="L7" s="91"/>
      <c r="M7" s="86"/>
      <c r="N7" s="86"/>
      <c r="O7" s="86"/>
      <c r="P7" s="86"/>
    </row>
    <row r="8" spans="1:18" s="88" customFormat="1" ht="24" customHeight="1" x14ac:dyDescent="0.25">
      <c r="A8" s="98" t="s">
        <v>43</v>
      </c>
      <c r="B8" s="35"/>
      <c r="C8" s="35"/>
      <c r="D8" s="35"/>
      <c r="E8" s="35"/>
      <c r="F8" s="35"/>
      <c r="G8" s="35"/>
      <c r="H8" s="92">
        <v>10</v>
      </c>
      <c r="I8" s="99"/>
      <c r="J8" s="100">
        <v>447526</v>
      </c>
      <c r="K8" s="99"/>
      <c r="L8" s="100">
        <v>498671</v>
      </c>
      <c r="M8" s="86"/>
      <c r="N8" s="86"/>
      <c r="O8" s="99"/>
      <c r="P8" s="86"/>
    </row>
    <row r="9" spans="1:18" s="88" customFormat="1" ht="24" customHeight="1" x14ac:dyDescent="0.25">
      <c r="A9" s="97" t="s">
        <v>30</v>
      </c>
      <c r="B9" s="35"/>
      <c r="C9" s="35"/>
      <c r="D9" s="35"/>
      <c r="E9" s="35"/>
      <c r="F9" s="35"/>
      <c r="G9" s="35"/>
      <c r="H9" s="92"/>
      <c r="I9" s="99"/>
      <c r="J9" s="101">
        <f>SUM(J8:J8)</f>
        <v>447526</v>
      </c>
      <c r="K9" s="99"/>
      <c r="L9" s="101">
        <f>SUM(L8:L8)</f>
        <v>498671</v>
      </c>
      <c r="M9" s="86"/>
      <c r="N9" s="86"/>
      <c r="O9" s="86"/>
      <c r="P9" s="86"/>
    </row>
    <row r="10" spans="1:18" s="88" customFormat="1" ht="24" customHeight="1" x14ac:dyDescent="0.25">
      <c r="A10" s="97" t="s">
        <v>9</v>
      </c>
      <c r="B10" s="35"/>
      <c r="C10" s="35"/>
      <c r="D10" s="35"/>
      <c r="E10" s="35"/>
      <c r="F10" s="35"/>
      <c r="G10" s="35"/>
      <c r="H10" s="92"/>
      <c r="I10" s="99"/>
      <c r="J10" s="102"/>
      <c r="K10" s="99"/>
      <c r="L10" s="102"/>
      <c r="M10" s="86"/>
      <c r="N10" s="86"/>
      <c r="O10" s="86"/>
      <c r="P10" s="86"/>
    </row>
    <row r="11" spans="1:18" s="88" customFormat="1" ht="24" customHeight="1" x14ac:dyDescent="0.25">
      <c r="A11" s="103" t="s">
        <v>44</v>
      </c>
      <c r="B11" s="35"/>
      <c r="C11" s="35"/>
      <c r="D11" s="35"/>
      <c r="E11" s="35"/>
      <c r="F11" s="35"/>
      <c r="G11" s="35"/>
      <c r="H11" s="92">
        <v>11</v>
      </c>
      <c r="I11" s="99"/>
      <c r="J11" s="99">
        <v>4703</v>
      </c>
      <c r="K11" s="99"/>
      <c r="L11" s="99">
        <v>4759</v>
      </c>
      <c r="M11" s="86"/>
      <c r="N11" s="86"/>
      <c r="O11" s="99"/>
      <c r="P11" s="86"/>
    </row>
    <row r="12" spans="1:18" s="88" customFormat="1" ht="24" customHeight="1" x14ac:dyDescent="0.25">
      <c r="A12" s="104" t="s">
        <v>23</v>
      </c>
      <c r="B12" s="35"/>
      <c r="C12" s="35"/>
      <c r="D12" s="35"/>
      <c r="E12" s="35"/>
      <c r="F12" s="35"/>
      <c r="G12" s="35"/>
      <c r="H12" s="92">
        <v>11</v>
      </c>
      <c r="I12" s="99"/>
      <c r="J12" s="105">
        <v>1433</v>
      </c>
      <c r="K12" s="99"/>
      <c r="L12" s="105">
        <v>1514</v>
      </c>
      <c r="M12" s="86"/>
      <c r="N12" s="86"/>
      <c r="O12" s="99"/>
      <c r="P12" s="86"/>
    </row>
    <row r="13" spans="1:18" s="88" customFormat="1" ht="24" customHeight="1" x14ac:dyDescent="0.25">
      <c r="A13" s="104" t="s">
        <v>24</v>
      </c>
      <c r="B13" s="35"/>
      <c r="C13" s="35"/>
      <c r="D13" s="35"/>
      <c r="E13" s="35"/>
      <c r="F13" s="35"/>
      <c r="G13" s="35"/>
      <c r="H13" s="92"/>
      <c r="I13" s="99"/>
      <c r="J13" s="99">
        <v>1733</v>
      </c>
      <c r="K13" s="99"/>
      <c r="L13" s="99">
        <v>1840</v>
      </c>
      <c r="M13" s="86"/>
      <c r="N13" s="86"/>
      <c r="O13" s="99"/>
      <c r="P13" s="86"/>
    </row>
    <row r="14" spans="1:18" s="88" customFormat="1" ht="24" customHeight="1" x14ac:dyDescent="0.25">
      <c r="A14" s="104" t="s">
        <v>25</v>
      </c>
      <c r="B14" s="35"/>
      <c r="C14" s="35"/>
      <c r="D14" s="35"/>
      <c r="E14" s="35"/>
      <c r="F14" s="35"/>
      <c r="G14" s="35"/>
      <c r="H14" s="92"/>
      <c r="I14" s="99"/>
      <c r="J14" s="99">
        <v>1184</v>
      </c>
      <c r="K14" s="99"/>
      <c r="L14" s="99">
        <v>1183</v>
      </c>
      <c r="M14" s="86"/>
      <c r="N14" s="86"/>
      <c r="O14" s="99"/>
      <c r="P14" s="86"/>
    </row>
    <row r="15" spans="1:18" s="88" customFormat="1" ht="24" customHeight="1" x14ac:dyDescent="0.25">
      <c r="A15" s="103" t="s">
        <v>26</v>
      </c>
      <c r="B15" s="35"/>
      <c r="C15" s="35"/>
      <c r="D15" s="35"/>
      <c r="E15" s="35"/>
      <c r="F15" s="35"/>
      <c r="G15" s="35"/>
      <c r="H15" s="92"/>
      <c r="I15" s="99"/>
      <c r="J15" s="100">
        <v>5716</v>
      </c>
      <c r="K15" s="99"/>
      <c r="L15" s="100">
        <v>4967</v>
      </c>
      <c r="M15" s="86"/>
      <c r="N15" s="86"/>
      <c r="O15" s="99"/>
      <c r="P15" s="86"/>
    </row>
    <row r="16" spans="1:18" s="88" customFormat="1" ht="24" customHeight="1" x14ac:dyDescent="0.25">
      <c r="A16" s="97" t="s">
        <v>10</v>
      </c>
      <c r="B16" s="35"/>
      <c r="C16" s="35"/>
      <c r="D16" s="35"/>
      <c r="E16" s="35"/>
      <c r="F16" s="35"/>
      <c r="G16" s="35"/>
      <c r="H16" s="92"/>
      <c r="I16" s="99"/>
      <c r="J16" s="106">
        <f>SUM(J11:J15)</f>
        <v>14769</v>
      </c>
      <c r="K16" s="99"/>
      <c r="L16" s="106">
        <f>SUM(L11:L15)</f>
        <v>14263</v>
      </c>
      <c r="M16" s="86"/>
      <c r="N16" s="86"/>
      <c r="O16" s="86"/>
      <c r="P16" s="86"/>
    </row>
    <row r="17" spans="1:18" s="88" customFormat="1" ht="24" customHeight="1" x14ac:dyDescent="0.25">
      <c r="A17" s="137" t="s">
        <v>32</v>
      </c>
      <c r="B17" s="35"/>
      <c r="C17" s="35"/>
      <c r="D17" s="35"/>
      <c r="E17" s="35"/>
      <c r="F17" s="35"/>
      <c r="G17" s="35"/>
      <c r="H17" s="92"/>
      <c r="I17" s="99"/>
      <c r="J17" s="107">
        <f>SUM(J9,)-J16</f>
        <v>432757</v>
      </c>
      <c r="K17" s="99"/>
      <c r="L17" s="107">
        <f>SUM(L9,)-L16</f>
        <v>484408</v>
      </c>
      <c r="M17" s="86"/>
      <c r="N17" s="86"/>
      <c r="O17" s="86"/>
      <c r="P17" s="86"/>
      <c r="R17" s="99"/>
    </row>
    <row r="18" spans="1:18" s="88" customFormat="1" ht="24" customHeight="1" x14ac:dyDescent="0.25">
      <c r="A18" s="97" t="s">
        <v>132</v>
      </c>
      <c r="B18" s="35"/>
      <c r="C18" s="35"/>
      <c r="D18" s="35"/>
      <c r="E18" s="35"/>
      <c r="F18" s="35"/>
      <c r="G18" s="35"/>
      <c r="H18" s="92"/>
      <c r="I18" s="99"/>
      <c r="J18" s="102"/>
      <c r="K18" s="99"/>
      <c r="L18" s="102"/>
      <c r="M18" s="86"/>
      <c r="N18" s="86"/>
      <c r="O18" s="86"/>
      <c r="P18" s="86"/>
    </row>
    <row r="19" spans="1:18" s="88" customFormat="1" ht="24" customHeight="1" x14ac:dyDescent="0.25">
      <c r="A19" s="35" t="s">
        <v>73</v>
      </c>
      <c r="B19" s="35"/>
      <c r="C19" s="35"/>
      <c r="D19" s="35"/>
      <c r="E19" s="35"/>
      <c r="F19" s="35"/>
      <c r="G19" s="91"/>
      <c r="H19" s="108"/>
      <c r="I19" s="99"/>
      <c r="J19" s="102">
        <v>-135</v>
      </c>
      <c r="K19" s="99"/>
      <c r="L19" s="102">
        <v>-46</v>
      </c>
      <c r="M19" s="86"/>
      <c r="N19" s="86"/>
      <c r="O19" s="99"/>
      <c r="P19" s="86"/>
    </row>
    <row r="20" spans="1:18" s="88" customFormat="1" ht="24" customHeight="1" x14ac:dyDescent="0.25">
      <c r="A20" s="103" t="s">
        <v>160</v>
      </c>
      <c r="B20" s="35"/>
      <c r="C20" s="35"/>
      <c r="D20" s="35"/>
      <c r="E20" s="35"/>
      <c r="F20" s="35"/>
      <c r="G20" s="35"/>
      <c r="H20" s="92">
        <v>6</v>
      </c>
      <c r="I20" s="99"/>
      <c r="J20" s="7">
        <v>-61155</v>
      </c>
      <c r="K20" s="99"/>
      <c r="L20" s="7">
        <v>-427325</v>
      </c>
      <c r="M20" s="86"/>
      <c r="N20" s="86"/>
      <c r="O20" s="99"/>
      <c r="P20" s="86"/>
    </row>
    <row r="21" spans="1:18" s="88" customFormat="1" ht="24" customHeight="1" x14ac:dyDescent="0.25">
      <c r="A21" s="97" t="s">
        <v>131</v>
      </c>
      <c r="B21" s="35"/>
      <c r="C21" s="35"/>
      <c r="D21" s="35"/>
      <c r="E21" s="35"/>
      <c r="F21" s="35"/>
      <c r="G21" s="35"/>
      <c r="H21" s="92"/>
      <c r="I21" s="99"/>
      <c r="J21" s="106">
        <f>SUM(J19:J20)</f>
        <v>-61290</v>
      </c>
      <c r="K21" s="99"/>
      <c r="L21" s="106">
        <f>SUM(L19:L20)</f>
        <v>-427371</v>
      </c>
      <c r="M21" s="86"/>
      <c r="N21" s="86"/>
      <c r="O21" s="86"/>
      <c r="P21" s="86"/>
      <c r="R21" s="99"/>
    </row>
    <row r="22" spans="1:18" s="88" customFormat="1" ht="24" customHeight="1" thickBot="1" x14ac:dyDescent="0.3">
      <c r="A22" s="137" t="s">
        <v>136</v>
      </c>
      <c r="B22" s="35"/>
      <c r="C22" s="35"/>
      <c r="D22" s="35"/>
      <c r="E22" s="35"/>
      <c r="F22" s="35"/>
      <c r="G22" s="35"/>
      <c r="H22" s="92"/>
      <c r="I22" s="99"/>
      <c r="J22" s="109">
        <f>SUM(J21,J17)</f>
        <v>371467</v>
      </c>
      <c r="K22" s="99"/>
      <c r="L22" s="109">
        <f>SUM(L21,L17)</f>
        <v>57037</v>
      </c>
      <c r="M22" s="86"/>
      <c r="N22" s="86"/>
      <c r="O22" s="86"/>
      <c r="P22" s="86"/>
    </row>
    <row r="23" spans="1:18" s="88" customFormat="1" ht="24" customHeight="1" thickTop="1" x14ac:dyDescent="0.25">
      <c r="A23" s="104"/>
      <c r="B23" s="35"/>
      <c r="C23" s="35"/>
      <c r="D23" s="35"/>
      <c r="E23" s="35"/>
      <c r="F23" s="35"/>
      <c r="G23" s="35"/>
      <c r="H23" s="87"/>
      <c r="I23" s="86"/>
      <c r="J23" s="35"/>
      <c r="K23" s="89"/>
      <c r="M23" s="86"/>
      <c r="N23" s="86"/>
      <c r="O23" s="86"/>
      <c r="P23" s="86"/>
    </row>
    <row r="24" spans="1:18" s="88" customFormat="1" ht="24" customHeight="1" x14ac:dyDescent="0.25">
      <c r="A24" s="35" t="s">
        <v>27</v>
      </c>
      <c r="B24" s="35"/>
      <c r="C24" s="35"/>
      <c r="D24" s="35"/>
      <c r="E24" s="35"/>
      <c r="F24" s="35"/>
      <c r="G24" s="35"/>
      <c r="H24" s="92"/>
      <c r="I24" s="35"/>
      <c r="J24" s="35"/>
      <c r="K24" s="89"/>
      <c r="M24" s="86"/>
      <c r="N24" s="86"/>
      <c r="O24" s="86"/>
      <c r="P24" s="86"/>
    </row>
    <row r="25" spans="1:18" s="88" customFormat="1" ht="24" customHeight="1" x14ac:dyDescent="0.25">
      <c r="A25" s="86"/>
      <c r="B25" s="86"/>
      <c r="C25" s="86"/>
      <c r="D25" s="86"/>
      <c r="E25" s="86"/>
      <c r="F25" s="86"/>
      <c r="G25" s="86"/>
      <c r="H25" s="87"/>
      <c r="I25" s="86"/>
      <c r="K25" s="89"/>
      <c r="L25" s="90" t="s">
        <v>21</v>
      </c>
      <c r="M25" s="86"/>
      <c r="N25" s="86"/>
      <c r="O25" s="86"/>
      <c r="P25" s="86"/>
    </row>
    <row r="26" spans="1:18" s="88" customFormat="1" ht="24" customHeight="1" x14ac:dyDescent="0.25">
      <c r="A26" s="144" t="s">
        <v>50</v>
      </c>
      <c r="B26" s="144"/>
      <c r="C26" s="144"/>
      <c r="D26" s="144"/>
      <c r="E26" s="144"/>
      <c r="F26" s="144"/>
      <c r="G26" s="144"/>
      <c r="H26" s="144"/>
      <c r="I26" s="144"/>
      <c r="J26" s="144"/>
      <c r="K26" s="89"/>
      <c r="M26" s="86"/>
      <c r="N26" s="86"/>
      <c r="O26" s="86"/>
      <c r="P26" s="86"/>
    </row>
    <row r="27" spans="1:18" s="88" customFormat="1" ht="24" customHeight="1" x14ac:dyDescent="0.25">
      <c r="A27" s="144" t="s">
        <v>11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89"/>
      <c r="M27" s="86"/>
      <c r="N27" s="86"/>
      <c r="O27" s="86"/>
      <c r="P27" s="86"/>
    </row>
    <row r="28" spans="1:18" s="88" customFormat="1" ht="24" customHeight="1" x14ac:dyDescent="0.25">
      <c r="A28" s="137" t="str">
        <f>+A4</f>
        <v>สำหรับงวดหกเดือนสิ้นสุดวันที่ 30 มิถุนายน 2566</v>
      </c>
      <c r="B28" s="137"/>
      <c r="C28" s="137"/>
      <c r="D28" s="137"/>
      <c r="E28" s="137"/>
      <c r="F28" s="137"/>
      <c r="G28" s="137"/>
      <c r="H28" s="137"/>
      <c r="I28" s="137"/>
      <c r="J28" s="137"/>
      <c r="K28" s="89"/>
      <c r="M28" s="86"/>
      <c r="N28" s="86"/>
      <c r="O28" s="86"/>
      <c r="P28" s="86"/>
    </row>
    <row r="29" spans="1:18" s="88" customFormat="1" ht="24" customHeight="1" x14ac:dyDescent="0.25">
      <c r="A29" s="91"/>
      <c r="B29" s="91"/>
      <c r="C29" s="91"/>
      <c r="D29" s="91"/>
      <c r="E29" s="91"/>
      <c r="F29" s="91"/>
      <c r="G29" s="91"/>
      <c r="H29" s="92"/>
      <c r="I29" s="91"/>
      <c r="K29" s="89"/>
      <c r="L29" s="90" t="s">
        <v>22</v>
      </c>
      <c r="M29" s="86"/>
      <c r="N29" s="86"/>
      <c r="O29" s="86"/>
      <c r="P29" s="86"/>
    </row>
    <row r="30" spans="1:18" s="88" customFormat="1" ht="24" customHeight="1" x14ac:dyDescent="0.25">
      <c r="A30" s="35"/>
      <c r="B30" s="35"/>
      <c r="C30" s="35"/>
      <c r="D30" s="35"/>
      <c r="E30" s="91"/>
      <c r="F30" s="91"/>
      <c r="G30" s="35"/>
      <c r="H30" s="93" t="s">
        <v>0</v>
      </c>
      <c r="I30" s="94"/>
      <c r="J30" s="95">
        <v>2566</v>
      </c>
      <c r="K30" s="110"/>
      <c r="L30" s="95">
        <v>2565</v>
      </c>
      <c r="M30" s="86"/>
      <c r="N30" s="86"/>
      <c r="O30" s="86"/>
      <c r="P30" s="86"/>
    </row>
    <row r="31" spans="1:18" s="88" customFormat="1" ht="24" customHeight="1" x14ac:dyDescent="0.25">
      <c r="A31" s="97" t="s">
        <v>121</v>
      </c>
      <c r="B31" s="35"/>
      <c r="C31" s="35"/>
      <c r="D31" s="35"/>
      <c r="E31" s="35"/>
      <c r="F31" s="35"/>
      <c r="G31" s="35"/>
      <c r="H31" s="92"/>
      <c r="I31" s="35"/>
      <c r="J31" s="91"/>
      <c r="K31" s="89"/>
      <c r="L31" s="91"/>
      <c r="M31" s="86"/>
      <c r="N31" s="86"/>
      <c r="O31" s="86"/>
      <c r="P31" s="86"/>
    </row>
    <row r="32" spans="1:18" ht="24" customHeight="1" x14ac:dyDescent="0.25">
      <c r="A32" s="35" t="s">
        <v>32</v>
      </c>
      <c r="B32" s="35"/>
      <c r="C32" s="35"/>
      <c r="D32" s="35"/>
      <c r="E32" s="35"/>
      <c r="F32" s="35"/>
      <c r="G32" s="35"/>
      <c r="H32" s="92"/>
      <c r="I32" s="35"/>
      <c r="J32" s="99">
        <f>+J17</f>
        <v>432757</v>
      </c>
      <c r="K32" s="99"/>
      <c r="L32" s="99">
        <f>+L17</f>
        <v>484408</v>
      </c>
      <c r="Q32" s="88"/>
      <c r="R32" s="88"/>
    </row>
    <row r="33" spans="1:18" ht="24" customHeight="1" x14ac:dyDescent="0.25">
      <c r="A33" s="35" t="s">
        <v>73</v>
      </c>
      <c r="B33" s="35"/>
      <c r="C33" s="35"/>
      <c r="D33" s="35"/>
      <c r="E33" s="35"/>
      <c r="F33" s="35"/>
      <c r="G33" s="35"/>
      <c r="H33" s="108"/>
      <c r="I33" s="35"/>
      <c r="J33" s="99">
        <f>J19</f>
        <v>-135</v>
      </c>
      <c r="K33" s="99"/>
      <c r="L33" s="99">
        <f>L19</f>
        <v>-46</v>
      </c>
      <c r="Q33" s="88"/>
      <c r="R33" s="88"/>
    </row>
    <row r="34" spans="1:18" ht="24" customHeight="1" x14ac:dyDescent="0.25">
      <c r="A34" s="35" t="s">
        <v>160</v>
      </c>
      <c r="B34" s="35"/>
      <c r="C34" s="35"/>
      <c r="D34" s="35"/>
      <c r="E34" s="35"/>
      <c r="F34" s="35"/>
      <c r="G34" s="35"/>
      <c r="H34" s="92">
        <v>6</v>
      </c>
      <c r="I34" s="35"/>
      <c r="J34" s="100">
        <f>+J20</f>
        <v>-61155</v>
      </c>
      <c r="K34" s="99"/>
      <c r="L34" s="100">
        <f>+L20</f>
        <v>-427325</v>
      </c>
      <c r="Q34" s="88"/>
      <c r="R34" s="88"/>
    </row>
    <row r="35" spans="1:18" ht="24" customHeight="1" x14ac:dyDescent="0.25">
      <c r="A35" s="97" t="s">
        <v>157</v>
      </c>
      <c r="B35" s="35"/>
      <c r="C35" s="35"/>
      <c r="D35" s="35"/>
      <c r="E35" s="35"/>
      <c r="F35" s="35"/>
      <c r="G35" s="35"/>
      <c r="H35" s="92"/>
      <c r="I35" s="35"/>
      <c r="J35" s="2">
        <f>SUM(J32:J34)</f>
        <v>371467</v>
      </c>
      <c r="K35" s="99"/>
      <c r="L35" s="2">
        <f>SUM(L32:L34)</f>
        <v>57037</v>
      </c>
      <c r="Q35" s="88"/>
      <c r="R35" s="88"/>
    </row>
    <row r="36" spans="1:18" ht="24" customHeight="1" x14ac:dyDescent="0.25">
      <c r="A36" s="35" t="s">
        <v>137</v>
      </c>
      <c r="B36" s="35"/>
      <c r="C36" s="35"/>
      <c r="D36" s="35"/>
      <c r="E36" s="35"/>
      <c r="F36" s="35"/>
      <c r="G36" s="35"/>
      <c r="H36" s="92">
        <v>8</v>
      </c>
      <c r="I36" s="35"/>
      <c r="J36" s="2">
        <v>-396245</v>
      </c>
      <c r="K36" s="99"/>
      <c r="L36" s="2">
        <v>-679873</v>
      </c>
      <c r="Q36" s="88"/>
      <c r="R36" s="88"/>
    </row>
    <row r="37" spans="1:18" ht="24" customHeight="1" x14ac:dyDescent="0.25">
      <c r="A37" s="35" t="s">
        <v>55</v>
      </c>
      <c r="B37" s="35"/>
      <c r="C37" s="35"/>
      <c r="D37" s="35"/>
      <c r="E37" s="35"/>
      <c r="F37" s="35"/>
      <c r="G37" s="35"/>
      <c r="H37" s="92">
        <v>9</v>
      </c>
      <c r="I37" s="35"/>
      <c r="J37" s="100">
        <v>-452117</v>
      </c>
      <c r="K37" s="99"/>
      <c r="L37" s="100">
        <v>-244209</v>
      </c>
      <c r="Q37" s="88"/>
      <c r="R37" s="88"/>
    </row>
    <row r="38" spans="1:18" ht="24" customHeight="1" x14ac:dyDescent="0.25">
      <c r="A38" s="97" t="s">
        <v>79</v>
      </c>
      <c r="B38" s="35"/>
      <c r="C38" s="35"/>
      <c r="D38" s="35"/>
      <c r="E38" s="35"/>
      <c r="F38" s="35"/>
      <c r="G38" s="35"/>
      <c r="H38" s="92"/>
      <c r="I38" s="35"/>
      <c r="J38" s="2">
        <f>SUM(J35:J37)</f>
        <v>-476895</v>
      </c>
      <c r="K38" s="99"/>
      <c r="L38" s="2">
        <f>SUM(L35:L37)</f>
        <v>-867045</v>
      </c>
      <c r="Q38" s="88"/>
      <c r="R38" s="88"/>
    </row>
    <row r="39" spans="1:18" ht="24" customHeight="1" x14ac:dyDescent="0.25">
      <c r="A39" s="35" t="s">
        <v>12</v>
      </c>
      <c r="B39" s="35"/>
      <c r="C39" s="35"/>
      <c r="D39" s="35"/>
      <c r="E39" s="35"/>
      <c r="F39" s="35"/>
      <c r="G39" s="35"/>
      <c r="H39" s="92"/>
      <c r="I39" s="35"/>
      <c r="J39" s="111">
        <v>18877594</v>
      </c>
      <c r="K39" s="99"/>
      <c r="L39" s="112">
        <v>20240191</v>
      </c>
      <c r="Q39" s="88"/>
      <c r="R39" s="88"/>
    </row>
    <row r="40" spans="1:18" ht="24" customHeight="1" thickBot="1" x14ac:dyDescent="0.3">
      <c r="A40" s="97" t="s">
        <v>13</v>
      </c>
      <c r="B40" s="35"/>
      <c r="C40" s="35"/>
      <c r="D40" s="35"/>
      <c r="E40" s="35"/>
      <c r="F40" s="35"/>
      <c r="G40" s="35"/>
      <c r="H40" s="92"/>
      <c r="I40" s="35"/>
      <c r="J40" s="113">
        <f>SUM(J38:J39)</f>
        <v>18400699</v>
      </c>
      <c r="K40" s="99"/>
      <c r="L40" s="114">
        <f>SUM(L38:L39)</f>
        <v>19373146</v>
      </c>
      <c r="Q40" s="88"/>
      <c r="R40" s="88"/>
    </row>
    <row r="41" spans="1:18" ht="24" customHeight="1" thickTop="1" x14ac:dyDescent="0.25">
      <c r="A41" s="35"/>
      <c r="B41" s="35"/>
      <c r="C41" s="35"/>
      <c r="D41" s="35"/>
      <c r="E41" s="35"/>
      <c r="F41" s="35"/>
      <c r="G41" s="35"/>
      <c r="H41" s="92"/>
      <c r="I41" s="35"/>
      <c r="J41" s="2">
        <f>J40-BS!I22</f>
        <v>0</v>
      </c>
      <c r="L41" s="2"/>
      <c r="Q41" s="88"/>
    </row>
    <row r="42" spans="1:18" ht="24" customHeight="1" x14ac:dyDescent="0.25">
      <c r="A42" s="35" t="s">
        <v>27</v>
      </c>
      <c r="B42" s="35"/>
      <c r="C42" s="35"/>
      <c r="D42" s="35"/>
      <c r="E42" s="35"/>
      <c r="F42" s="35"/>
      <c r="G42" s="35"/>
      <c r="H42" s="92"/>
      <c r="I42" s="35"/>
      <c r="Q42" s="88"/>
    </row>
    <row r="43" spans="1:18" ht="24" customHeight="1" x14ac:dyDescent="0.25">
      <c r="L43" s="90" t="s">
        <v>21</v>
      </c>
      <c r="Q43" s="88"/>
    </row>
    <row r="44" spans="1:18" ht="24" customHeight="1" x14ac:dyDescent="0.25">
      <c r="A44" s="144" t="s">
        <v>50</v>
      </c>
      <c r="B44" s="144"/>
      <c r="C44" s="144"/>
      <c r="D44" s="144"/>
      <c r="E44" s="144"/>
      <c r="F44" s="144"/>
      <c r="G44" s="144"/>
      <c r="H44" s="144"/>
      <c r="I44" s="144"/>
      <c r="J44" s="144"/>
      <c r="Q44" s="88"/>
    </row>
    <row r="45" spans="1:18" ht="24" customHeight="1" x14ac:dyDescent="0.25">
      <c r="A45" s="144" t="s">
        <v>14</v>
      </c>
      <c r="B45" s="144"/>
      <c r="C45" s="144"/>
      <c r="D45" s="144"/>
      <c r="E45" s="144"/>
      <c r="F45" s="144"/>
      <c r="G45" s="144"/>
      <c r="H45" s="144"/>
      <c r="I45" s="144"/>
      <c r="J45" s="144"/>
      <c r="Q45" s="88"/>
    </row>
    <row r="46" spans="1:18" ht="24" customHeight="1" x14ac:dyDescent="0.25">
      <c r="A46" s="137" t="str">
        <f>+A28</f>
        <v>สำหรับงวดหกเดือนสิ้นสุดวันที่ 30 มิถุนายน 2566</v>
      </c>
      <c r="B46" s="137"/>
      <c r="C46" s="137"/>
      <c r="D46" s="137"/>
      <c r="E46" s="137"/>
      <c r="F46" s="137"/>
      <c r="G46" s="137"/>
      <c r="H46" s="137"/>
      <c r="I46" s="137"/>
      <c r="J46" s="137"/>
      <c r="Q46" s="88"/>
    </row>
    <row r="47" spans="1:18" ht="24" customHeight="1" x14ac:dyDescent="0.25">
      <c r="A47" s="91"/>
      <c r="B47" s="91"/>
      <c r="C47" s="91"/>
      <c r="D47" s="91"/>
      <c r="E47" s="91"/>
      <c r="F47" s="91"/>
      <c r="G47" s="91"/>
      <c r="H47" s="92"/>
      <c r="I47" s="91"/>
      <c r="L47" s="90" t="s">
        <v>22</v>
      </c>
      <c r="Q47" s="88"/>
    </row>
    <row r="48" spans="1:18" ht="24" customHeight="1" x14ac:dyDescent="0.25">
      <c r="B48" s="35"/>
      <c r="C48" s="35"/>
      <c r="D48" s="35"/>
      <c r="E48" s="35"/>
      <c r="F48" s="35"/>
      <c r="G48" s="35"/>
      <c r="H48" s="115"/>
      <c r="I48" s="94"/>
      <c r="J48" s="95">
        <v>2566</v>
      </c>
      <c r="L48" s="95">
        <v>2565</v>
      </c>
      <c r="Q48" s="88"/>
    </row>
    <row r="49" spans="1:21" ht="24" customHeight="1" x14ac:dyDescent="0.25">
      <c r="A49" s="97" t="s">
        <v>15</v>
      </c>
      <c r="B49" s="35"/>
      <c r="C49" s="35"/>
      <c r="D49" s="35"/>
      <c r="E49" s="35"/>
      <c r="F49" s="35"/>
      <c r="G49" s="35"/>
      <c r="H49" s="115"/>
      <c r="I49" s="94"/>
      <c r="J49" s="95"/>
      <c r="L49" s="95"/>
      <c r="Q49" s="88"/>
    </row>
    <row r="50" spans="1:21" ht="24" customHeight="1" x14ac:dyDescent="0.25">
      <c r="A50" s="116" t="s">
        <v>136</v>
      </c>
      <c r="B50" s="116"/>
      <c r="C50" s="116"/>
      <c r="D50" s="116"/>
      <c r="E50" s="116"/>
      <c r="F50" s="35"/>
      <c r="G50" s="35"/>
      <c r="H50" s="92"/>
      <c r="I50" s="35"/>
      <c r="J50" s="2">
        <f>+J35</f>
        <v>371467</v>
      </c>
      <c r="K50" s="99"/>
      <c r="L50" s="2">
        <f>+L35</f>
        <v>57037</v>
      </c>
      <c r="Q50" s="88"/>
    </row>
    <row r="51" spans="1:21" s="120" customFormat="1" ht="24" customHeight="1" x14ac:dyDescent="0.25">
      <c r="A51" s="116" t="s">
        <v>159</v>
      </c>
      <c r="B51" s="116"/>
      <c r="C51" s="116"/>
      <c r="D51" s="116"/>
      <c r="E51" s="116"/>
      <c r="F51" s="116"/>
      <c r="G51" s="116"/>
      <c r="H51" s="117"/>
      <c r="I51" s="116"/>
      <c r="J51" s="118"/>
      <c r="K51" s="119"/>
      <c r="L51" s="118"/>
      <c r="Q51" s="88"/>
      <c r="U51" s="86"/>
    </row>
    <row r="52" spans="1:21" ht="24" customHeight="1" x14ac:dyDescent="0.25">
      <c r="A52" s="35" t="s">
        <v>69</v>
      </c>
      <c r="B52" s="35"/>
      <c r="C52" s="35"/>
      <c r="D52" s="35"/>
      <c r="E52" s="35"/>
      <c r="F52" s="35"/>
      <c r="G52" s="35"/>
      <c r="H52" s="92"/>
      <c r="I52" s="35"/>
      <c r="J52" s="2"/>
      <c r="K52" s="99"/>
      <c r="L52" s="2"/>
      <c r="Q52" s="88"/>
    </row>
    <row r="53" spans="1:21" ht="24" customHeight="1" x14ac:dyDescent="0.25">
      <c r="A53" s="35" t="s">
        <v>31</v>
      </c>
      <c r="B53" s="35"/>
      <c r="C53" s="35"/>
      <c r="D53" s="35"/>
      <c r="E53" s="35"/>
      <c r="F53" s="35"/>
      <c r="G53" s="35"/>
      <c r="H53" s="92"/>
      <c r="I53" s="35"/>
      <c r="J53" s="2">
        <v>-1610036</v>
      </c>
      <c r="K53" s="99"/>
      <c r="L53" s="2">
        <v>-1282719</v>
      </c>
      <c r="Q53" s="88"/>
    </row>
    <row r="54" spans="1:21" ht="24" customHeight="1" x14ac:dyDescent="0.25">
      <c r="A54" s="35" t="s">
        <v>49</v>
      </c>
      <c r="B54" s="35"/>
      <c r="C54" s="35"/>
      <c r="D54" s="35"/>
      <c r="E54" s="35"/>
      <c r="F54" s="35"/>
      <c r="G54" s="35"/>
      <c r="H54" s="92"/>
      <c r="I54" s="35"/>
      <c r="J54" s="2">
        <v>1571652</v>
      </c>
      <c r="K54" s="99"/>
      <c r="L54" s="2">
        <v>1423068</v>
      </c>
      <c r="N54" s="18"/>
      <c r="Q54" s="88"/>
    </row>
    <row r="55" spans="1:21" ht="24" customHeight="1" x14ac:dyDescent="0.25">
      <c r="A55" s="35" t="s">
        <v>45</v>
      </c>
      <c r="B55" s="35"/>
      <c r="C55" s="35"/>
      <c r="D55" s="35"/>
      <c r="E55" s="35"/>
      <c r="F55" s="35"/>
      <c r="G55" s="35"/>
      <c r="H55" s="92"/>
      <c r="I55" s="35"/>
      <c r="J55" s="2">
        <v>-4537</v>
      </c>
      <c r="K55" s="99"/>
      <c r="L55" s="2">
        <v>-567</v>
      </c>
      <c r="N55" s="18"/>
      <c r="Q55" s="88"/>
    </row>
    <row r="56" spans="1:21" ht="24" customHeight="1" x14ac:dyDescent="0.25">
      <c r="A56" s="104" t="s">
        <v>138</v>
      </c>
      <c r="B56" s="35"/>
      <c r="C56" s="35"/>
      <c r="D56" s="35"/>
      <c r="E56" s="35"/>
      <c r="F56" s="35"/>
      <c r="G56" s="35"/>
      <c r="H56" s="92"/>
      <c r="I56" s="35"/>
      <c r="J56" s="2">
        <v>287</v>
      </c>
      <c r="K56" s="99"/>
      <c r="L56" s="2">
        <v>66</v>
      </c>
      <c r="N56" s="18"/>
      <c r="Q56" s="88"/>
    </row>
    <row r="57" spans="1:21" ht="24" customHeight="1" x14ac:dyDescent="0.25">
      <c r="A57" s="35" t="s">
        <v>46</v>
      </c>
      <c r="B57" s="35"/>
      <c r="C57" s="35"/>
      <c r="D57" s="35"/>
      <c r="E57" s="35"/>
      <c r="F57" s="35"/>
      <c r="G57" s="35"/>
      <c r="H57" s="92"/>
      <c r="I57" s="35"/>
      <c r="J57" s="2">
        <v>-443113</v>
      </c>
      <c r="K57" s="99"/>
      <c r="L57" s="2">
        <v>-496905</v>
      </c>
      <c r="Q57" s="88"/>
    </row>
    <row r="58" spans="1:21" ht="24" customHeight="1" x14ac:dyDescent="0.25">
      <c r="A58" s="35" t="s">
        <v>61</v>
      </c>
      <c r="B58" s="35"/>
      <c r="C58" s="35"/>
      <c r="D58" s="35"/>
      <c r="E58" s="35"/>
      <c r="F58" s="35"/>
      <c r="G58" s="35"/>
      <c r="H58" s="92"/>
      <c r="I58" s="35"/>
      <c r="J58" s="2">
        <v>892840</v>
      </c>
      <c r="K58" s="99"/>
      <c r="L58" s="2">
        <v>809480</v>
      </c>
      <c r="Q58" s="88"/>
    </row>
    <row r="59" spans="1:21" ht="24" customHeight="1" x14ac:dyDescent="0.25">
      <c r="A59" s="35" t="s">
        <v>139</v>
      </c>
      <c r="B59" s="35"/>
      <c r="C59" s="35"/>
      <c r="D59" s="35"/>
      <c r="E59" s="35"/>
      <c r="F59" s="35"/>
      <c r="G59" s="35"/>
      <c r="H59" s="92"/>
      <c r="I59" s="35"/>
      <c r="J59" s="2">
        <v>135</v>
      </c>
      <c r="K59" s="99"/>
      <c r="L59" s="2">
        <v>46</v>
      </c>
      <c r="Q59" s="88"/>
    </row>
    <row r="60" spans="1:21" ht="24" customHeight="1" x14ac:dyDescent="0.25">
      <c r="A60" s="35" t="s">
        <v>161</v>
      </c>
      <c r="B60" s="35"/>
      <c r="C60" s="35"/>
      <c r="D60" s="35"/>
      <c r="E60" s="35"/>
      <c r="F60" s="35"/>
      <c r="G60" s="35"/>
      <c r="H60" s="92"/>
      <c r="I60" s="35"/>
      <c r="J60" s="2">
        <v>61155</v>
      </c>
      <c r="K60" s="99"/>
      <c r="L60" s="2">
        <v>427325</v>
      </c>
      <c r="Q60" s="88"/>
    </row>
    <row r="61" spans="1:21" ht="24" customHeight="1" x14ac:dyDescent="0.25">
      <c r="A61" s="97" t="s">
        <v>56</v>
      </c>
      <c r="B61" s="35"/>
      <c r="C61" s="35"/>
      <c r="D61" s="35"/>
      <c r="E61" s="35"/>
      <c r="F61" s="35"/>
      <c r="G61" s="35"/>
      <c r="H61" s="92"/>
      <c r="I61" s="35"/>
      <c r="J61" s="101">
        <f>SUM(J50:J60)</f>
        <v>839850</v>
      </c>
      <c r="K61" s="99"/>
      <c r="L61" s="101">
        <f>SUM(L50:L60)</f>
        <v>936831</v>
      </c>
      <c r="Q61" s="88"/>
    </row>
    <row r="62" spans="1:21" ht="24" customHeight="1" x14ac:dyDescent="0.25">
      <c r="A62" s="97" t="s">
        <v>47</v>
      </c>
      <c r="B62" s="35"/>
      <c r="C62" s="35"/>
      <c r="D62" s="35"/>
      <c r="E62" s="35"/>
      <c r="F62" s="35"/>
      <c r="G62" s="35"/>
      <c r="H62" s="92"/>
      <c r="I62" s="35"/>
      <c r="J62" s="2"/>
      <c r="K62" s="99"/>
      <c r="L62" s="2"/>
      <c r="Q62" s="88"/>
    </row>
    <row r="63" spans="1:21" ht="24" customHeight="1" x14ac:dyDescent="0.25">
      <c r="A63" s="35" t="s">
        <v>76</v>
      </c>
      <c r="B63" s="35"/>
      <c r="C63" s="35"/>
      <c r="D63" s="35"/>
      <c r="E63" s="35"/>
      <c r="F63" s="35"/>
      <c r="G63" s="35"/>
      <c r="H63" s="92"/>
      <c r="I63" s="35"/>
      <c r="J63" s="2">
        <v>-396245</v>
      </c>
      <c r="K63" s="99"/>
      <c r="L63" s="2">
        <v>-679873</v>
      </c>
      <c r="O63" s="131"/>
      <c r="P63" s="131"/>
      <c r="Q63" s="132"/>
    </row>
    <row r="64" spans="1:21" ht="24" customHeight="1" x14ac:dyDescent="0.25">
      <c r="A64" s="35" t="s">
        <v>59</v>
      </c>
      <c r="B64" s="35"/>
      <c r="C64" s="35"/>
      <c r="D64" s="35"/>
      <c r="E64" s="35"/>
      <c r="F64" s="35"/>
      <c r="G64" s="35"/>
      <c r="H64" s="92"/>
      <c r="I64" s="35"/>
      <c r="J64" s="121">
        <v>-452117</v>
      </c>
      <c r="K64" s="99"/>
      <c r="L64" s="121">
        <v>-244209</v>
      </c>
      <c r="O64" s="131"/>
      <c r="P64" s="131"/>
      <c r="Q64" s="132"/>
    </row>
    <row r="65" spans="1:21" ht="24" customHeight="1" x14ac:dyDescent="0.25">
      <c r="A65" s="97" t="s">
        <v>48</v>
      </c>
      <c r="B65" s="35"/>
      <c r="C65" s="35"/>
      <c r="D65" s="35"/>
      <c r="E65" s="35"/>
      <c r="F65" s="35"/>
      <c r="G65" s="35"/>
      <c r="H65" s="92"/>
      <c r="I65" s="35"/>
      <c r="J65" s="121">
        <f>SUM(J63:J64)</f>
        <v>-848362</v>
      </c>
      <c r="K65" s="99"/>
      <c r="L65" s="121">
        <f>SUM(L63:L64)</f>
        <v>-924082</v>
      </c>
      <c r="Q65" s="88"/>
    </row>
    <row r="66" spans="1:21" ht="24" customHeight="1" x14ac:dyDescent="0.25">
      <c r="A66" s="97" t="s">
        <v>158</v>
      </c>
      <c r="B66" s="35"/>
      <c r="C66" s="35"/>
      <c r="D66" s="35"/>
      <c r="E66" s="35"/>
      <c r="F66" s="35"/>
      <c r="G66" s="35"/>
      <c r="H66" s="92"/>
      <c r="I66" s="35"/>
      <c r="J66" s="2">
        <f>SUM(J65,J61)</f>
        <v>-8512</v>
      </c>
      <c r="K66" s="99"/>
      <c r="L66" s="2">
        <f>SUM(L65,L61)</f>
        <v>12749</v>
      </c>
      <c r="N66" s="99"/>
      <c r="Q66" s="88"/>
    </row>
    <row r="67" spans="1:21" ht="24" customHeight="1" x14ac:dyDescent="0.25">
      <c r="A67" s="35" t="s">
        <v>57</v>
      </c>
      <c r="B67" s="35"/>
      <c r="C67" s="35"/>
      <c r="D67" s="35"/>
      <c r="E67" s="35"/>
      <c r="F67" s="35"/>
      <c r="G67" s="35"/>
      <c r="H67" s="92"/>
      <c r="I67" s="35"/>
      <c r="J67" s="122">
        <v>19859</v>
      </c>
      <c r="K67" s="99"/>
      <c r="L67" s="122">
        <v>12836</v>
      </c>
      <c r="Q67" s="88"/>
    </row>
    <row r="68" spans="1:21" ht="24" customHeight="1" thickBot="1" x14ac:dyDescent="0.3">
      <c r="A68" s="97" t="s">
        <v>118</v>
      </c>
      <c r="B68" s="35"/>
      <c r="C68" s="35"/>
      <c r="D68" s="35"/>
      <c r="E68" s="35" t="s">
        <v>20</v>
      </c>
      <c r="F68" s="35"/>
      <c r="G68" s="35"/>
      <c r="H68" s="92"/>
      <c r="I68" s="35"/>
      <c r="J68" s="123">
        <f>SUM(J66:J67)</f>
        <v>11347</v>
      </c>
      <c r="K68" s="99"/>
      <c r="L68" s="123">
        <f>SUM(L66:L67)</f>
        <v>25585</v>
      </c>
      <c r="Q68" s="88"/>
    </row>
    <row r="69" spans="1:21" ht="24" customHeight="1" thickTop="1" x14ac:dyDescent="0.25">
      <c r="A69" s="35"/>
      <c r="B69" s="35"/>
      <c r="C69" s="35"/>
      <c r="D69" s="35"/>
      <c r="E69" s="35"/>
      <c r="F69" s="35"/>
      <c r="G69" s="35"/>
      <c r="H69" s="92"/>
      <c r="I69" s="35"/>
      <c r="J69" s="2">
        <f>J68-BS!I11</f>
        <v>0</v>
      </c>
      <c r="L69" s="2"/>
    </row>
    <row r="70" spans="1:21" s="35" customFormat="1" ht="24" customHeight="1" x14ac:dyDescent="0.25">
      <c r="A70" s="35" t="s">
        <v>27</v>
      </c>
      <c r="H70" s="92"/>
      <c r="K70" s="89"/>
      <c r="L70" s="88"/>
      <c r="M70" s="86"/>
      <c r="N70" s="86"/>
      <c r="O70" s="86"/>
      <c r="P70" s="86"/>
      <c r="U70" s="86"/>
    </row>
    <row r="71" spans="1:21" s="35" customFormat="1" ht="24" customHeight="1" x14ac:dyDescent="0.25">
      <c r="H71" s="92"/>
      <c r="K71" s="89"/>
      <c r="L71" s="88"/>
      <c r="M71" s="86"/>
      <c r="N71" s="86"/>
      <c r="O71" s="86"/>
      <c r="P71" s="86"/>
      <c r="U71" s="86"/>
    </row>
    <row r="72" spans="1:21" s="35" customFormat="1" ht="24" customHeight="1" x14ac:dyDescent="0.25">
      <c r="K72" s="89"/>
      <c r="L72" s="88"/>
      <c r="M72" s="86"/>
      <c r="N72" s="86"/>
      <c r="O72" s="86"/>
      <c r="P72" s="86"/>
      <c r="U72" s="86"/>
    </row>
    <row r="73" spans="1:21" s="35" customFormat="1" ht="24" customHeight="1" x14ac:dyDescent="0.25">
      <c r="K73" s="89"/>
      <c r="L73" s="88"/>
      <c r="M73" s="86"/>
      <c r="N73" s="86"/>
      <c r="O73" s="86"/>
      <c r="P73" s="86"/>
      <c r="U73" s="86"/>
    </row>
    <row r="74" spans="1:21" s="35" customFormat="1" ht="24" customHeight="1" x14ac:dyDescent="0.25">
      <c r="K74" s="89"/>
      <c r="L74" s="88"/>
      <c r="M74" s="86"/>
      <c r="N74" s="86"/>
      <c r="O74" s="86"/>
      <c r="P74" s="86"/>
      <c r="U74" s="86"/>
    </row>
    <row r="75" spans="1:21" ht="24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</row>
    <row r="76" spans="1:21" ht="24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  <rowBreaks count="2" manualBreakCount="2">
    <brk id="24" max="16383" man="1"/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8" ma:contentTypeDescription="Create a new document." ma:contentTypeScope="" ma:versionID="087a6afbdad1599dfc5285673b6b099d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d06a477aa6470a7bd2d60fef9f34d47e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4EB74-0025-46DC-8769-A1572FE71F77}">
  <ds:schemaRefs>
    <ds:schemaRef ds:uri="http://schemas.microsoft.com/office/2006/metadata/properties"/>
    <ds:schemaRef ds:uri="http://schemas.microsoft.com/office/infopath/2007/PartnerControls"/>
    <ds:schemaRef ds:uri="9db623e1-ccd7-4933-a5d6-59ab2b743a80"/>
  </ds:schemaRefs>
</ds:datastoreItem>
</file>

<file path=customXml/itemProps3.xml><?xml version="1.0" encoding="utf-8"?>
<ds:datastoreItem xmlns:ds="http://schemas.openxmlformats.org/officeDocument/2006/customXml" ds:itemID="{161D67BC-BABD-40F4-B160-FFE40CFA5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68839</vt:lpwstr>
  </property>
  <property fmtid="{D5CDD505-2E9C-101B-9397-08002B2CF9AE}" pid="4" name="OptimizationTime">
    <vt:lpwstr>20230809_2226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(6M)</vt:lpstr>
      <vt:lpstr>BS!Print_Area</vt:lpstr>
      <vt:lpstr>'PL (3M)'!Print_Area</vt:lpstr>
      <vt:lpstr>'PL (6M)'!Print_Area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2023-08-04T05:48:33Z</cp:lastPrinted>
  <dcterms:created xsi:type="dcterms:W3CDTF">2007-04-20T07:22:18Z</dcterms:created>
  <dcterms:modified xsi:type="dcterms:W3CDTF">2023-08-09T15:16:34Z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