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2\202108117270319T\"/>
    </mc:Choice>
  </mc:AlternateContent>
  <xr:revisionPtr revIDLastSave="0" documentId="8_{0CF50623-1ACA-4191-819B-93DDF845E81B}" xr6:coauthVersionLast="47" xr6:coauthVersionMax="47" xr10:uidLastSave="{00000000-0000-0000-0000-000000000000}"/>
  <bookViews>
    <workbookView xWindow="-120" yWindow="-120" windowWidth="29040" windowHeight="15840" activeTab="1" xr2:uid="{BB982F78-EE95-4B08-B00F-18313F14C9E8}"/>
  </bookViews>
  <sheets>
    <sheet name="BS" sheetId="9" r:id="rId1"/>
    <sheet name="securities" sheetId="13" r:id="rId2"/>
    <sheet name="PL (3M)" sheetId="14" r:id="rId3"/>
    <sheet name="PL (6M)" sheetId="15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(6M)'!$A$1:$M$69</definedName>
    <definedName name="_xlnm.Print_Area" localSheetId="1">securities!$A$1:$P$42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5" l="1"/>
  <c r="L9" i="15"/>
  <c r="J16" i="15"/>
  <c r="L16" i="15"/>
  <c r="J17" i="15"/>
  <c r="L17" i="15"/>
  <c r="J21" i="15"/>
  <c r="L21" i="15"/>
  <c r="J22" i="15"/>
  <c r="L22" i="15"/>
  <c r="A28" i="15"/>
  <c r="J32" i="15"/>
  <c r="L32" i="15"/>
  <c r="J34" i="15"/>
  <c r="L34" i="15"/>
  <c r="J35" i="15"/>
  <c r="L35" i="15"/>
  <c r="J37" i="15"/>
  <c r="L37" i="15"/>
  <c r="J39" i="15"/>
  <c r="L39" i="15"/>
  <c r="A45" i="15"/>
  <c r="J49" i="15"/>
  <c r="L49" i="15"/>
  <c r="J60" i="15"/>
  <c r="L60" i="15"/>
  <c r="J63" i="15"/>
  <c r="L63" i="15"/>
  <c r="J64" i="15"/>
  <c r="L64" i="15"/>
  <c r="J66" i="15"/>
  <c r="L66" i="15"/>
  <c r="J9" i="14"/>
  <c r="L9" i="14"/>
  <c r="J16" i="14"/>
  <c r="L16" i="14"/>
  <c r="J17" i="14"/>
  <c r="L17" i="14"/>
  <c r="J21" i="14"/>
  <c r="L21" i="14"/>
  <c r="J22" i="14"/>
  <c r="L22" i="14"/>
  <c r="E15" i="13"/>
  <c r="G15" i="13"/>
  <c r="I15" i="13"/>
  <c r="K15" i="13"/>
  <c r="M15" i="13"/>
  <c r="O15" i="13"/>
  <c r="E39" i="13"/>
  <c r="G39" i="13"/>
  <c r="I39" i="13"/>
  <c r="K39" i="13"/>
  <c r="M39" i="13"/>
  <c r="O39" i="13"/>
  <c r="E40" i="13"/>
  <c r="G40" i="13"/>
  <c r="I40" i="13"/>
  <c r="K40" i="13"/>
  <c r="M40" i="13"/>
  <c r="O40" i="13"/>
  <c r="G41" i="13"/>
  <c r="I14" i="9"/>
  <c r="K14" i="9"/>
  <c r="I17" i="9"/>
  <c r="K17" i="9"/>
  <c r="I18" i="9"/>
  <c r="K18" i="9"/>
  <c r="I22" i="9"/>
  <c r="K22" i="9"/>
  <c r="I23" i="9"/>
  <c r="K23" i="9"/>
</calcChain>
</file>

<file path=xl/sharedStrings.xml><?xml version="1.0" encoding="utf-8"?>
<sst xmlns="http://schemas.openxmlformats.org/spreadsheetml/2006/main" count="197" uniqueCount="141">
  <si>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</si>
  <si>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</si>
  <si>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</si>
  <si>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</si>
  <si>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</si>
  <si>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</si>
  <si>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</si>
  <si>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</si>
  <si>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</si>
  <si>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</si>
  <si>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</si>
  <si>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</si>
  <si>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</si>
  <si>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</si>
  <si>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</si>
  <si>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</si>
  <si>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</si>
  <si>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</si>
  <si>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</si>
  <si>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</si>
  <si>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</si>
  <si>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</si>
  <si>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</si>
  <si>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</si>
  <si>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</si>
  <si>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</si>
  <si>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</si>
  <si>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</si>
  <si>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</si>
  <si>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</si>
  <si>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</si>
  <si>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</si>
  <si>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</si>
  <si>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</si>
  <si>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</si>
  <si>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</si>
  <si>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</si>
  <si>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</si>
  <si>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</si>
  <si>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</si>
  <si>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</si>
  <si>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</si>
  <si>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</si>
  <si>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</si>
  <si>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</si>
  <si>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</si>
  <si>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</si>
  <si>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</si>
  <si>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</si>
  <si>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</si>
  <si>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</si>
  <si>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</si>
  <si>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</si>
  <si>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</si>
  <si>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</si>
  <si>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</si>
  <si>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</si>
  <si>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</si>
  <si>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</si>
  <si>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</si>
  <si>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</si>
  <si>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</si>
  <si>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</si>
  <si>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</si>
  <si>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</si>
  <si>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</si>
  <si>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</si>
  <si>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</si>
  <si>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</si>
  <si>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</si>
  <si>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</si>
  <si>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</si>
  <si>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</si>
  <si>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</si>
  <si>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งบกำไรขาดทุนเบ็ดเสร็จ</t>
  </si>
  <si>
    <t>การเพิ่มขึ้น (ลดลง) ของสินทรัพย์สุทธิในระหว่างงวด</t>
  </si>
  <si>
    <t>31 ธันวาคม 2563</t>
  </si>
  <si>
    <t>ธนาคารแห่งประเทศไทย งวดที่ 42/91/63</t>
  </si>
  <si>
    <t>ธนาคารแห่งประเทศไทย งวดที่ 33/182/63</t>
  </si>
  <si>
    <t>ธนาคารแห่งประเทศไทย งวดที่ 36/182/63</t>
  </si>
  <si>
    <t>ธนาคารแห่งประเทศไทย งวดที่ 39/182/63</t>
  </si>
  <si>
    <t>ธนาคารแห่งประเทศไทย งวดที่ 41/182/63</t>
  </si>
  <si>
    <t>ธนาคารแห่งประเทศไทย งวดที่ 44/183/63</t>
  </si>
  <si>
    <t>ธนาคารแห่งประเทศไทย งวดที่ 7/364/63</t>
  </si>
  <si>
    <t>ธนาคารแห่งประเทศไทย งวดที่ 10/364/63</t>
  </si>
  <si>
    <t>กระทรวงการคลัง งวดที่ 1/182/63</t>
  </si>
  <si>
    <t>กระทรวงการคลัง งวดที่ 3/182/63</t>
  </si>
  <si>
    <t>ตั๋วเงินคลัง</t>
  </si>
  <si>
    <t>21 มกราคม 2564</t>
  </si>
  <si>
    <t>18 กุมภาพันธ์ 2564</t>
  </si>
  <si>
    <t>11 มีนาคม 2564</t>
  </si>
  <si>
    <t>1 เมษายน 2564</t>
  </si>
  <si>
    <t>22 เมษายน 2564</t>
  </si>
  <si>
    <t>4 มิถุนายน 2564</t>
  </si>
  <si>
    <t>8 กรกฏาคม 2564</t>
  </si>
  <si>
    <t>7 ตุลาคม 2564</t>
  </si>
  <si>
    <t>6 มกราคม 2564</t>
  </si>
  <si>
    <t>17 ธันวาคม 2564</t>
  </si>
  <si>
    <t>กระทรวงการคลัง งวดที่ 7/182/64</t>
  </si>
  <si>
    <t>กระทรวงการคลัง งวดที่ 10/182/64</t>
  </si>
  <si>
    <t>18 สิงหาคม 2564</t>
  </si>
  <si>
    <t>29 กันยายน 2564</t>
  </si>
  <si>
    <t>เงินลงทุนในหลักทรัพย์ (หมายเหตุ 6)</t>
  </si>
  <si>
    <t>เงินลงทุนในธุรกิจโครงสร้างพื้นฐานโรงไฟฟ้า (หมายเหตุ 6)</t>
  </si>
  <si>
    <t>รายการขาดทุนสุทธิจากเงินลงทุน</t>
  </si>
  <si>
    <t>รายการขาดทุนสุทธิที่ยังไม่เกิดขึ้นจากการวัดมูลค่าเงินลงทุน</t>
  </si>
  <si>
    <t>รวมรายการขาดทุนสุทธิจากเงินลงทุน</t>
  </si>
  <si>
    <t>การเพิ่มขึ้นในสินทรัพย์สุทธิจากการดำเนินงาน</t>
  </si>
  <si>
    <t>ปรับกระทบรายการเพิ่มขึ้นในสินทรัพย์สุทธิจากการดำเนินงาน</t>
  </si>
  <si>
    <t>ณ วันที่ 30 มิถุนายน 2564</t>
  </si>
  <si>
    <t>30 มิถุนายน 2564</t>
  </si>
  <si>
    <t>สำหรับงวดสามเดือนสิ้นสุดวันที่ 30 มิถุนายน 2564</t>
  </si>
  <si>
    <t>สำหรับงวดหกเดือนสิ้นสุดวันที่ 30 มิถุนายน 2564</t>
  </si>
  <si>
    <t>รายการขาดทุนสุทธิที่เกิดขึ้นจากเงินลงทุน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</si>
  <si>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</si>
  <si>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</si>
  <si>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การเพิ่มขึ้น (ลดลง) ในสินทรัพย์สุทธิจากการดำเนินงาน</t>
  </si>
  <si>
    <t>การเพิ่มขึ้น (ลดลง) ของสินทรัพย์สุทธิจากการดำเนินงาน</t>
  </si>
  <si>
    <t xml:space="preserve">   ค่าใช้จ่ายค้างจ่ายเพิ่มขึ้น (ลดลง)</t>
  </si>
  <si>
    <t xml:space="preserve">   ขาดทุนสุทธิที่เกิดขึ้นจากเงินลงทุน</t>
  </si>
  <si>
    <t xml:space="preserve">   ขาดทุน (กำไร) สุทธิที่ยังไม่เกิดขึ้นจากการวัดมูลค่าเงินลงทุน</t>
  </si>
  <si>
    <t>เงินฝากธนาคาร ณ วันปลายงวด (หมายเหตุ 7)</t>
  </si>
  <si>
    <t>1 กรกฎาคม 2564</t>
  </si>
  <si>
    <t>15 กรกฎาคม 2564</t>
  </si>
  <si>
    <t>22 กรกฎาคม 2564</t>
  </si>
  <si>
    <t>13 สิงหาคม 2564</t>
  </si>
  <si>
    <t>9 กันยายน 2564</t>
  </si>
  <si>
    <t>กระทรวงการคลัง งวดที่ 13/182/64</t>
  </si>
  <si>
    <t>10 พฤศจิกายน 2564</t>
  </si>
  <si>
    <t>-</t>
  </si>
  <si>
    <t>11, 12</t>
  </si>
  <si>
    <t xml:space="preserve">   (ราคาทุน: 17,818 ล้านบาท (31 ธันวาคม 2563: 18,225 ล้านบาท))</t>
  </si>
  <si>
    <t>กระทรวงการคลัง ในปีงบประมาณ พ.ศ.2554 ครั้งที่ 4</t>
  </si>
  <si>
    <t>ธนาคารแห่งประเทศไทย งวดที่ 23/91/64</t>
  </si>
  <si>
    <t>ธนาคารแห่งประเทศไทย งวดที่ 19/92/64</t>
  </si>
  <si>
    <t>ธนาคารแห่งประเทศไทย งวดที่ 16/91/64</t>
  </si>
  <si>
    <t>ธนาคารแห่งประเทศไทย งวดที่ 15/90/64</t>
  </si>
  <si>
    <t>ธนาคารแห่งประเทศไทย งวดที่ 13/91/64</t>
  </si>
  <si>
    <t>การเพิ่มขึ้น (ลดลง) ของสินทรัพย์สุทธิจากการดำเนินงานในระหว่างงวด</t>
  </si>
  <si>
    <t>รายการกำไร (ขาดทุน) สุทธิจากเงินลงทุน</t>
  </si>
  <si>
    <t>เงินฝากธนาคารเพิ่มขึ้น (ลดลง) 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</si>
</sst>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9" fillId="0" borderId="0"/>
  </cellStyleXfs>
  <cellXfs count="132">
    <xf numFmtId="0" fontId="0" fillId="0" borderId="0" xfId="0"/>
    <xf numFmtId="37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41" fontId="5" fillId="0" borderId="0" xfId="1" applyNumberFormat="1" applyFont="1" applyFill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2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1" xfId="0" applyNumberFormat="1" applyFont="1" applyFill="1" applyBorder="1" applyAlignment="1">
      <alignment vertical="top"/>
    </xf>
    <xf numFmtId="41" fontId="5" fillId="0" borderId="1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0" xfId="1" applyNumberFormat="1" applyFont="1" applyFill="1" applyAlignment="1">
      <alignment horizontal="right" vertical="top"/>
    </xf>
    <xf numFmtId="208" fontId="5" fillId="0" borderId="1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top"/>
    </xf>
    <xf numFmtId="37" fontId="5" fillId="0" borderId="3" xfId="0" applyNumberFormat="1" applyFont="1" applyFill="1" applyBorder="1" applyAlignment="1">
      <alignment vertical="top"/>
    </xf>
    <xf numFmtId="37" fontId="10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1" xfId="3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41" fontId="5" fillId="0" borderId="1" xfId="3" applyNumberFormat="1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207" fontId="5" fillId="0" borderId="0" xfId="3" applyNumberFormat="1" applyFont="1" applyAlignment="1">
      <alignment horizontal="center" vertical="center"/>
    </xf>
    <xf numFmtId="41" fontId="13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88" fontId="13" fillId="0" borderId="0" xfId="3" applyNumberFormat="1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41" fontId="5" fillId="0" borderId="0" xfId="3" applyNumberFormat="1" applyFont="1" applyFill="1" applyAlignment="1">
      <alignment horizontal="center" vertical="center"/>
    </xf>
    <xf numFmtId="188" fontId="5" fillId="0" borderId="0" xfId="3" applyNumberFormat="1" applyFont="1" applyFill="1" applyAlignment="1">
      <alignment horizontal="center" vertical="center"/>
    </xf>
    <xf numFmtId="41" fontId="5" fillId="0" borderId="4" xfId="3" applyNumberFormat="1" applyFont="1" applyFill="1" applyBorder="1" applyAlignment="1">
      <alignment vertical="center"/>
    </xf>
    <xf numFmtId="188" fontId="5" fillId="0" borderId="4" xfId="3" applyNumberFormat="1" applyFont="1" applyFill="1" applyBorder="1" applyAlignment="1">
      <alignment vertical="center"/>
    </xf>
    <xf numFmtId="41" fontId="5" fillId="0" borderId="5" xfId="3" applyNumberFormat="1" applyFont="1" applyFill="1" applyBorder="1" applyAlignment="1">
      <alignment vertical="center"/>
    </xf>
    <xf numFmtId="188" fontId="5" fillId="0" borderId="5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37" fontId="5" fillId="0" borderId="0" xfId="5" applyNumberFormat="1" applyFont="1" applyFill="1" applyAlignment="1">
      <alignment vertical="center"/>
    </xf>
    <xf numFmtId="207" fontId="5" fillId="0" borderId="0" xfId="3" quotePrefix="1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173" fontId="5" fillId="0" borderId="0" xfId="5" applyNumberFormat="1" applyFont="1" applyAlignment="1">
      <alignment vertical="center"/>
    </xf>
    <xf numFmtId="37" fontId="5" fillId="0" borderId="0" xfId="5" applyNumberFormat="1" applyFont="1" applyAlignment="1">
      <alignment horizontal="right" vertical="center"/>
    </xf>
    <xf numFmtId="37" fontId="4" fillId="0" borderId="0" xfId="5" applyNumberFormat="1" applyFont="1" applyAlignment="1">
      <alignment horizontal="left" vertical="center"/>
    </xf>
    <xf numFmtId="37" fontId="5" fillId="0" borderId="0" xfId="5" applyNumberFormat="1" applyFont="1" applyAlignment="1">
      <alignment horizontal="center" vertical="center"/>
    </xf>
    <xf numFmtId="37" fontId="6" fillId="0" borderId="0" xfId="5" applyNumberFormat="1" applyFont="1" applyAlignment="1">
      <alignment horizontal="center" vertical="center"/>
    </xf>
    <xf numFmtId="37" fontId="5" fillId="0" borderId="0" xfId="5" applyNumberFormat="1" applyFont="1" applyAlignment="1">
      <alignment vertical="center"/>
    </xf>
    <xf numFmtId="37" fontId="10" fillId="0" borderId="0" xfId="5" applyNumberFormat="1" applyFont="1" applyAlignment="1">
      <alignment horizontal="center" vertical="center"/>
    </xf>
    <xf numFmtId="37" fontId="7" fillId="0" borderId="0" xfId="5" applyNumberFormat="1" applyFont="1" applyAlignment="1">
      <alignment vertical="center"/>
    </xf>
    <xf numFmtId="0" fontId="8" fillId="0" borderId="0" xfId="5" quotePrefix="1" applyFont="1" applyAlignment="1">
      <alignment horizontal="center" vertical="top"/>
    </xf>
    <xf numFmtId="0" fontId="5" fillId="0" borderId="0" xfId="5" applyFont="1" applyAlignment="1">
      <alignment horizontal="center" vertical="center"/>
    </xf>
    <xf numFmtId="37" fontId="4" fillId="0" borderId="0" xfId="5" applyNumberFormat="1" applyFont="1" applyAlignment="1">
      <alignment vertical="center"/>
    </xf>
    <xf numFmtId="37" fontId="13" fillId="0" borderId="0" xfId="5" applyNumberFormat="1" applyFont="1" applyAlignment="1">
      <alignment horizontal="left" vertical="center"/>
    </xf>
    <xf numFmtId="41" fontId="5" fillId="0" borderId="0" xfId="5" applyNumberFormat="1" applyFont="1" applyAlignment="1">
      <alignment vertical="center"/>
    </xf>
    <xf numFmtId="41" fontId="5" fillId="0" borderId="1" xfId="5" applyNumberFormat="1" applyFont="1" applyBorder="1" applyAlignment="1">
      <alignment vertical="center"/>
    </xf>
    <xf numFmtId="43" fontId="5" fillId="0" borderId="0" xfId="1" applyFont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5" applyNumberFormat="1" applyFont="1" applyAlignment="1">
      <alignment horizontal="right" vertical="center"/>
    </xf>
    <xf numFmtId="37" fontId="5" fillId="0" borderId="0" xfId="5" quotePrefix="1" applyNumberFormat="1" applyFont="1" applyAlignment="1">
      <alignment horizontal="left" vertical="center"/>
    </xf>
    <xf numFmtId="37" fontId="5" fillId="0" borderId="0" xfId="5" applyNumberFormat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41" fontId="5" fillId="0" borderId="4" xfId="5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right" vertical="center"/>
    </xf>
    <xf numFmtId="41" fontId="5" fillId="0" borderId="1" xfId="5" applyNumberFormat="1" applyFont="1" applyBorder="1" applyAlignment="1">
      <alignment horizontal="right" vertical="center"/>
    </xf>
    <xf numFmtId="41" fontId="5" fillId="0" borderId="2" xfId="5" applyNumberFormat="1" applyFont="1" applyBorder="1" applyAlignment="1">
      <alignment vertical="center"/>
    </xf>
    <xf numFmtId="0" fontId="7" fillId="0" borderId="0" xfId="5" quotePrefix="1" applyFont="1" applyAlignment="1">
      <alignment horizontal="center" vertical="top"/>
    </xf>
    <xf numFmtId="0" fontId="7" fillId="0" borderId="0" xfId="5" applyFont="1" applyAlignment="1">
      <alignment horizontal="center" vertical="center"/>
    </xf>
    <xf numFmtId="41" fontId="5" fillId="0" borderId="0" xfId="1" applyNumberFormat="1" applyFont="1" applyAlignment="1">
      <alignment vertical="center"/>
    </xf>
    <xf numFmtId="41" fontId="5" fillId="0" borderId="0" xfId="5" applyNumberFormat="1" applyFont="1" applyAlignment="1">
      <alignment horizontal="right" vertical="top"/>
    </xf>
    <xf numFmtId="173" fontId="5" fillId="0" borderId="5" xfId="1" applyNumberFormat="1" applyFont="1" applyBorder="1" applyAlignment="1">
      <alignment vertical="center"/>
    </xf>
    <xf numFmtId="37" fontId="7" fillId="0" borderId="0" xfId="5" applyNumberFormat="1" applyFont="1" applyAlignment="1">
      <alignment horizontal="center" vertical="center"/>
    </xf>
    <xf numFmtId="37" fontId="13" fillId="0" borderId="0" xfId="5" applyNumberFormat="1" applyFont="1" applyAlignment="1">
      <alignment vertical="center"/>
    </xf>
    <xf numFmtId="37" fontId="14" fillId="0" borderId="0" xfId="5" applyNumberFormat="1" applyFont="1" applyAlignment="1">
      <alignment horizontal="center" vertical="center"/>
    </xf>
    <xf numFmtId="41" fontId="13" fillId="0" borderId="0" xfId="1" applyNumberFormat="1" applyFont="1" applyAlignment="1">
      <alignment vertical="center"/>
    </xf>
    <xf numFmtId="41" fontId="13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41" fontId="5" fillId="0" borderId="1" xfId="1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41" fontId="13" fillId="0" borderId="0" xfId="3" applyNumberFormat="1" applyFont="1" applyAlignment="1">
      <alignment horizontal="center" vertical="center"/>
    </xf>
    <xf numFmtId="43" fontId="13" fillId="0" borderId="0" xfId="1" applyNumberFormat="1" applyFont="1" applyAlignment="1">
      <alignment horizontal="center" vertical="center"/>
    </xf>
    <xf numFmtId="41" fontId="5" fillId="0" borderId="0" xfId="1" applyNumberFormat="1" applyFont="1" applyAlignment="1">
      <alignment horizontal="right" vertical="center"/>
    </xf>
    <xf numFmtId="41" fontId="5" fillId="0" borderId="0" xfId="3" applyNumberFormat="1" applyFont="1" applyAlignment="1">
      <alignment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5" applyNumberFormat="1" applyFont="1" applyAlignment="1">
      <alignment horizontal="left" vertical="center"/>
    </xf>
  </cellXfs>
  <cellStyles count="7">
    <cellStyle name="Comma 2" xfId="2" xr:uid="{44A719F7-55D4-47E9-B0F3-395F354AB6F9}"/>
    <cellStyle name="Normal 2" xfId="3" xr:uid="{60FC2508-3C30-4E7E-9862-884932554C61}"/>
    <cellStyle name="Normal 3" xfId="4" xr:uid="{B5655807-9CCF-48A2-A36A-14582422DDEB}"/>
    <cellStyle name="Normal 4" xfId="5" xr:uid="{DE960BEC-E72B-496E-9EF4-0CFB2850F7D4}"/>
    <cellStyle name="Normal_MJLFT2" xfId="6" xr:uid="{35D5C377-AC2E-4FAA-B6F1-EAEBE3A0E4ED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9326-2F1F-4AC4-9E2E-4AEB8ED8634D}">
  <dimension ref="A1:Y32"/>
  <sheetViews>
    <sheetView showGridLines="0" view="pageBreakPreview" zoomScaleNormal="100" zoomScaleSheetLayoutView="100" workbookViewId="0">
      <selection activeCell="C8" sqref="C8"/>
    </sheetView>
  </sheetViews>
  <sheetFormatPr defaultRowHeight="24" customHeight="1" x14ac:dyDescent="0.2"/>
  <cols>
    <col min="1" max="3" width="9.140625" style="5"/>
    <col min="4" max="4" width="10" style="5" customWidth="1"/>
    <col min="5" max="5" width="5.7109375" style="5" customWidth="1"/>
    <col min="6" max="6" width="13.140625" style="5" customWidth="1"/>
    <col min="7" max="7" width="7.5703125" style="6" customWidth="1"/>
    <col min="8" max="8" width="1.42578125" style="5" customWidth="1"/>
    <col min="9" max="9" width="16.7109375" style="15" customWidth="1"/>
    <col min="10" max="10" width="1.42578125" style="5" customWidth="1"/>
    <col min="11" max="11" width="16.7109375" style="15" customWidth="1"/>
    <col min="12" max="12" width="0.28515625" style="8" customWidth="1"/>
    <col min="13" max="13" width="12.5703125" style="9" bestFit="1" customWidth="1"/>
    <col min="14" max="14" width="22.42578125" style="5" customWidth="1"/>
    <col min="15" max="15" width="9.140625" style="5"/>
    <col min="16" max="16" width="13.7109375" style="5" bestFit="1" customWidth="1"/>
    <col min="17" max="18" width="9.140625" style="5"/>
    <col min="19" max="19" width="11.5703125" style="5" bestFit="1" customWidth="1"/>
    <col min="20" max="20" width="13.85546875" style="5" bestFit="1" customWidth="1"/>
    <col min="21" max="21" width="1.7109375" style="5" customWidth="1"/>
    <col min="22" max="22" width="11.5703125" style="5" bestFit="1" customWidth="1"/>
    <col min="23" max="23" width="12.28515625" style="5" bestFit="1" customWidth="1"/>
    <col min="24" max="24" width="2.28515625" style="5" customWidth="1"/>
    <col min="25" max="25" width="12.28515625" style="5" bestFit="1" customWidth="1"/>
    <col min="26" max="16384" width="9.140625" style="5"/>
  </cols>
  <sheetData>
    <row r="1" spans="1:25" ht="24" customHeight="1" x14ac:dyDescent="0.2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25" ht="24" customHeight="1" x14ac:dyDescent="0.2">
      <c r="A2" s="10" t="s">
        <v>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5" ht="24" customHeight="1" x14ac:dyDescent="0.2">
      <c r="A3" s="11" t="s">
        <v>109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5" ht="24" customHeight="1" x14ac:dyDescent="0.2">
      <c r="A4" s="11"/>
      <c r="B4" s="11"/>
      <c r="C4" s="11"/>
      <c r="D4" s="11"/>
      <c r="E4" s="11"/>
      <c r="F4" s="11"/>
      <c r="G4" s="11"/>
      <c r="H4" s="11"/>
      <c r="I4" s="7"/>
      <c r="J4" s="11"/>
      <c r="K4" s="7" t="s">
        <v>22</v>
      </c>
      <c r="L4" s="11"/>
    </row>
    <row r="5" spans="1:25" s="15" customFormat="1" ht="24" customHeight="1" x14ac:dyDescent="0.2">
      <c r="A5" s="12"/>
      <c r="B5" s="13"/>
      <c r="C5" s="12"/>
      <c r="D5" s="12"/>
      <c r="E5" s="13"/>
      <c r="F5" s="13"/>
      <c r="G5" s="38" t="s">
        <v>0</v>
      </c>
      <c r="I5" s="4" t="s">
        <v>110</v>
      </c>
      <c r="J5" s="4"/>
      <c r="K5" s="4" t="s">
        <v>76</v>
      </c>
      <c r="L5" s="16"/>
      <c r="M5" s="17"/>
    </row>
    <row r="6" spans="1:25" s="15" customFormat="1" ht="24" customHeight="1" x14ac:dyDescent="0.2">
      <c r="A6" s="12"/>
      <c r="B6" s="13"/>
      <c r="C6" s="12"/>
      <c r="D6" s="12"/>
      <c r="E6" s="13"/>
      <c r="F6" s="13"/>
      <c r="G6" s="14"/>
      <c r="I6" s="30" t="s">
        <v>35</v>
      </c>
      <c r="J6" s="4"/>
      <c r="K6" s="30" t="s">
        <v>34</v>
      </c>
      <c r="L6" s="16"/>
      <c r="M6" s="17"/>
    </row>
    <row r="7" spans="1:25" s="15" customFormat="1" ht="24" customHeight="1" x14ac:dyDescent="0.2">
      <c r="A7" s="12"/>
      <c r="B7" s="13"/>
      <c r="C7" s="12"/>
      <c r="D7" s="12"/>
      <c r="E7" s="13"/>
      <c r="F7" s="13"/>
      <c r="G7" s="14"/>
      <c r="I7" s="30" t="s">
        <v>36</v>
      </c>
      <c r="J7" s="4"/>
      <c r="K7" s="30"/>
      <c r="L7" s="16"/>
      <c r="M7" s="17"/>
    </row>
    <row r="8" spans="1:25" s="15" customFormat="1" ht="24" customHeight="1" x14ac:dyDescent="0.2">
      <c r="A8" s="10" t="s">
        <v>1</v>
      </c>
      <c r="M8" s="17"/>
      <c r="S8" s="16"/>
      <c r="T8" s="16"/>
      <c r="U8" s="16"/>
      <c r="V8" s="16"/>
      <c r="W8" s="16"/>
      <c r="X8" s="16"/>
      <c r="Y8" s="16"/>
    </row>
    <row r="9" spans="1:25" s="15" customFormat="1" ht="24" customHeight="1" x14ac:dyDescent="0.2">
      <c r="A9" s="15" t="s">
        <v>66</v>
      </c>
      <c r="G9" s="18"/>
      <c r="M9" s="17"/>
      <c r="S9" s="31"/>
      <c r="T9" s="31"/>
      <c r="U9" s="16"/>
      <c r="V9" s="32"/>
      <c r="W9" s="32"/>
      <c r="X9" s="16"/>
      <c r="Y9" s="16"/>
    </row>
    <row r="10" spans="1:25" s="15" customFormat="1" ht="24" customHeight="1" x14ac:dyDescent="0.2">
      <c r="A10" s="15" t="s">
        <v>131</v>
      </c>
      <c r="G10" s="19">
        <v>6</v>
      </c>
      <c r="H10" s="19">
        <v>8</v>
      </c>
      <c r="I10" s="20">
        <v>20130608</v>
      </c>
      <c r="J10" s="22"/>
      <c r="K10" s="20">
        <v>21545835</v>
      </c>
      <c r="M10" s="17"/>
      <c r="S10" s="16"/>
      <c r="T10" s="16"/>
      <c r="U10" s="16"/>
      <c r="V10" s="16"/>
      <c r="W10" s="16"/>
      <c r="X10" s="16"/>
      <c r="Y10" s="16"/>
    </row>
    <row r="11" spans="1:25" s="15" customFormat="1" ht="24" customHeight="1" x14ac:dyDescent="0.2">
      <c r="A11" s="21" t="s">
        <v>52</v>
      </c>
      <c r="E11" s="19"/>
      <c r="G11" s="19">
        <v>7</v>
      </c>
      <c r="H11" s="19"/>
      <c r="I11" s="20">
        <v>5975</v>
      </c>
      <c r="J11" s="22"/>
      <c r="K11" s="20">
        <v>5006</v>
      </c>
      <c r="M11" s="17"/>
      <c r="S11" s="16"/>
      <c r="T11" s="16"/>
      <c r="U11" s="16"/>
      <c r="V11" s="16"/>
      <c r="W11" s="16"/>
      <c r="X11" s="16"/>
      <c r="Y11" s="16"/>
    </row>
    <row r="12" spans="1:25" s="15" customFormat="1" ht="24" customHeight="1" x14ac:dyDescent="0.2">
      <c r="A12" s="21" t="s">
        <v>37</v>
      </c>
      <c r="E12" s="19"/>
      <c r="G12" s="19">
        <v>12</v>
      </c>
      <c r="H12" s="19"/>
      <c r="I12" s="20">
        <v>462203</v>
      </c>
      <c r="J12" s="22"/>
      <c r="K12" s="20">
        <v>375230</v>
      </c>
      <c r="M12" s="17"/>
      <c r="S12" s="16"/>
      <c r="T12" s="16"/>
      <c r="U12" s="16"/>
      <c r="V12" s="16"/>
      <c r="W12" s="16"/>
      <c r="X12" s="16"/>
      <c r="Y12" s="16"/>
    </row>
    <row r="13" spans="1:25" s="15" customFormat="1" ht="24" customHeight="1" x14ac:dyDescent="0.2">
      <c r="A13" s="21" t="s">
        <v>38</v>
      </c>
      <c r="E13" s="19"/>
      <c r="G13" s="19"/>
      <c r="H13" s="19"/>
      <c r="I13" s="23">
        <v>2347</v>
      </c>
      <c r="J13" s="22"/>
      <c r="K13" s="23">
        <v>1592</v>
      </c>
      <c r="M13" s="17"/>
      <c r="S13" s="16"/>
      <c r="T13" s="16"/>
      <c r="U13" s="16"/>
      <c r="V13" s="16"/>
      <c r="W13" s="16"/>
      <c r="X13" s="16"/>
      <c r="Y13" s="16"/>
    </row>
    <row r="14" spans="1:25" s="15" customFormat="1" ht="24" customHeight="1" x14ac:dyDescent="0.2">
      <c r="A14" s="10" t="s">
        <v>2</v>
      </c>
      <c r="I14" s="24">
        <f>SUM(I10:I13)</f>
        <v>20601133</v>
      </c>
      <c r="J14" s="20"/>
      <c r="K14" s="24">
        <f>SUM(K10:K13)</f>
        <v>21927663</v>
      </c>
      <c r="M14" s="17"/>
      <c r="S14" s="16"/>
      <c r="T14" s="16"/>
      <c r="U14" s="16"/>
      <c r="V14" s="16"/>
      <c r="W14" s="16"/>
      <c r="X14" s="16"/>
      <c r="Y14" s="16"/>
    </row>
    <row r="15" spans="1:25" s="15" customFormat="1" ht="24" customHeight="1" x14ac:dyDescent="0.2">
      <c r="A15" s="10" t="s">
        <v>3</v>
      </c>
      <c r="I15" s="20"/>
      <c r="J15" s="20"/>
      <c r="K15" s="20"/>
      <c r="M15" s="17"/>
      <c r="S15" s="16"/>
      <c r="T15" s="16"/>
      <c r="U15" s="16"/>
      <c r="V15" s="16"/>
      <c r="W15" s="16"/>
      <c r="X15" s="16"/>
      <c r="Y15" s="16"/>
    </row>
    <row r="16" spans="1:25" s="15" customFormat="1" ht="24" customHeight="1" x14ac:dyDescent="0.2">
      <c r="A16" s="15" t="s">
        <v>39</v>
      </c>
      <c r="E16" s="19"/>
      <c r="G16" s="19"/>
      <c r="H16" s="19"/>
      <c r="I16" s="23">
        <v>2534</v>
      </c>
      <c r="J16" s="22"/>
      <c r="K16" s="23">
        <v>2181</v>
      </c>
      <c r="M16" s="17"/>
      <c r="S16" s="16"/>
      <c r="T16" s="16"/>
      <c r="U16" s="16"/>
      <c r="V16" s="16"/>
      <c r="W16" s="16"/>
      <c r="X16" s="16"/>
      <c r="Y16" s="16"/>
    </row>
    <row r="17" spans="1:25" s="15" customFormat="1" ht="24" customHeight="1" x14ac:dyDescent="0.2">
      <c r="A17" s="25" t="s">
        <v>4</v>
      </c>
      <c r="E17" s="19"/>
      <c r="I17" s="24">
        <f>SUM(I16)</f>
        <v>2534</v>
      </c>
      <c r="J17" s="20"/>
      <c r="K17" s="24">
        <f>SUM(K16)</f>
        <v>2181</v>
      </c>
      <c r="M17" s="17"/>
      <c r="S17" s="16"/>
      <c r="T17" s="16"/>
      <c r="U17" s="16"/>
      <c r="V17" s="16"/>
      <c r="W17" s="16"/>
      <c r="X17" s="16"/>
      <c r="Y17" s="16"/>
    </row>
    <row r="18" spans="1:25" s="15" customFormat="1" ht="24" customHeight="1" thickBot="1" x14ac:dyDescent="0.25">
      <c r="A18" s="11" t="s">
        <v>5</v>
      </c>
      <c r="E18" s="19"/>
      <c r="I18" s="26">
        <f>+I14-I17</f>
        <v>20598599</v>
      </c>
      <c r="J18" s="20"/>
      <c r="K18" s="26">
        <f>+K14-K17</f>
        <v>21925482</v>
      </c>
      <c r="M18" s="17"/>
    </row>
    <row r="19" spans="1:25" s="15" customFormat="1" ht="24" customHeight="1" thickTop="1" x14ac:dyDescent="0.2">
      <c r="A19" s="11" t="s">
        <v>5</v>
      </c>
      <c r="I19" s="27"/>
      <c r="K19" s="27"/>
      <c r="M19" s="17"/>
    </row>
    <row r="20" spans="1:25" s="15" customFormat="1" ht="24" customHeight="1" x14ac:dyDescent="0.2">
      <c r="A20" s="15" t="s">
        <v>6</v>
      </c>
      <c r="G20" s="19">
        <v>8</v>
      </c>
      <c r="H20" s="19"/>
      <c r="I20" s="27">
        <v>20266889</v>
      </c>
      <c r="J20" s="19"/>
      <c r="K20" s="27">
        <v>20266889</v>
      </c>
      <c r="M20" s="17"/>
    </row>
    <row r="21" spans="1:25" s="15" customFormat="1" ht="24" customHeight="1" x14ac:dyDescent="0.2">
      <c r="A21" s="21" t="s">
        <v>7</v>
      </c>
      <c r="G21" s="19">
        <v>8</v>
      </c>
      <c r="H21" s="19"/>
      <c r="I21" s="34">
        <v>331710</v>
      </c>
      <c r="J21" s="22"/>
      <c r="K21" s="34">
        <v>1658593</v>
      </c>
      <c r="M21" s="17"/>
    </row>
    <row r="22" spans="1:25" s="15" customFormat="1" ht="24" customHeight="1" thickBot="1" x14ac:dyDescent="0.25">
      <c r="A22" s="10" t="s">
        <v>5</v>
      </c>
      <c r="I22" s="26">
        <f>SUM(I20:I21)</f>
        <v>20598599</v>
      </c>
      <c r="K22" s="26">
        <f>SUM(K20:K21)</f>
        <v>21925482</v>
      </c>
      <c r="M22" s="17"/>
    </row>
    <row r="23" spans="1:25" s="15" customFormat="1" ht="24" customHeight="1" thickTop="1" x14ac:dyDescent="0.2">
      <c r="I23" s="33">
        <f>+I22-I18</f>
        <v>0</v>
      </c>
      <c r="J23" s="20"/>
      <c r="K23" s="33">
        <f>+K22-K18</f>
        <v>0</v>
      </c>
      <c r="M23" s="17"/>
    </row>
    <row r="24" spans="1:25" s="15" customFormat="1" ht="24" customHeight="1" x14ac:dyDescent="0.2">
      <c r="A24" s="15" t="s">
        <v>67</v>
      </c>
      <c r="I24" s="35">
        <v>9.8770000000000007</v>
      </c>
      <c r="K24" s="35">
        <v>10.513299999999999</v>
      </c>
      <c r="M24" s="17"/>
    </row>
    <row r="25" spans="1:25" s="15" customFormat="1" ht="24" customHeight="1" x14ac:dyDescent="0.2">
      <c r="A25" s="15" t="s">
        <v>72</v>
      </c>
      <c r="G25" s="27"/>
      <c r="H25" s="27"/>
      <c r="I25" s="27">
        <v>2085500</v>
      </c>
      <c r="J25" s="27"/>
      <c r="K25" s="27">
        <v>2085500</v>
      </c>
      <c r="M25" s="17"/>
    </row>
    <row r="26" spans="1:25" ht="24" customHeight="1" x14ac:dyDescent="0.2">
      <c r="A26" s="15"/>
      <c r="B26" s="15"/>
      <c r="C26" s="15"/>
      <c r="D26" s="15"/>
      <c r="E26" s="15"/>
      <c r="F26" s="15"/>
      <c r="G26" s="27"/>
      <c r="H26" s="28"/>
      <c r="I26" s="16"/>
      <c r="J26" s="28"/>
      <c r="K26" s="16"/>
      <c r="L26" s="27"/>
    </row>
    <row r="27" spans="1:25" ht="24" customHeight="1" x14ac:dyDescent="0.2">
      <c r="A27" s="15" t="s">
        <v>28</v>
      </c>
      <c r="B27" s="15"/>
      <c r="C27" s="15"/>
      <c r="D27" s="15"/>
      <c r="E27" s="15"/>
      <c r="F27" s="15"/>
      <c r="G27" s="15"/>
      <c r="H27" s="29"/>
      <c r="I27" s="16"/>
      <c r="J27" s="29"/>
      <c r="K27" s="16"/>
      <c r="L27" s="15"/>
    </row>
    <row r="28" spans="1:25" ht="24" customHeight="1" x14ac:dyDescent="0.2">
      <c r="A28" s="15"/>
      <c r="B28" s="15"/>
      <c r="C28" s="15"/>
      <c r="D28" s="15"/>
      <c r="E28" s="15"/>
      <c r="F28" s="15"/>
      <c r="G28" s="15"/>
      <c r="H28" s="15"/>
      <c r="J28" s="15"/>
      <c r="L28" s="15"/>
    </row>
    <row r="29" spans="1:25" ht="24" customHeight="1" x14ac:dyDescent="0.2">
      <c r="A29" s="15"/>
      <c r="B29" s="15"/>
      <c r="C29" s="15"/>
      <c r="D29" s="15"/>
      <c r="E29" s="15"/>
      <c r="F29" s="15"/>
      <c r="G29" s="15"/>
      <c r="H29" s="15"/>
      <c r="J29" s="15"/>
      <c r="L29" s="15"/>
    </row>
    <row r="30" spans="1:25" ht="24" customHeight="1" x14ac:dyDescent="0.2">
      <c r="A30" s="36"/>
      <c r="B30" s="36"/>
      <c r="C30" s="36"/>
      <c r="D30" s="36"/>
      <c r="H30" s="36"/>
      <c r="I30" s="37"/>
      <c r="J30" s="36"/>
      <c r="K30" s="37"/>
    </row>
    <row r="31" spans="1:25" ht="24" customHeight="1" x14ac:dyDescent="0.2">
      <c r="A31" s="125" t="s">
        <v>73</v>
      </c>
      <c r="B31" s="125"/>
      <c r="C31" s="125"/>
      <c r="D31" s="125"/>
      <c r="H31" s="125" t="s">
        <v>69</v>
      </c>
      <c r="I31" s="125"/>
      <c r="J31" s="125"/>
      <c r="K31" s="125"/>
    </row>
    <row r="32" spans="1:25" ht="24" customHeight="1" x14ac:dyDescent="0.2">
      <c r="A32" s="126" t="s">
        <v>68</v>
      </c>
      <c r="B32" s="126"/>
      <c r="C32" s="126"/>
      <c r="D32" s="126"/>
      <c r="H32" s="126" t="s">
        <v>70</v>
      </c>
      <c r="I32" s="126"/>
      <c r="J32" s="126"/>
      <c r="K32" s="126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7CC1-4AAA-445B-AFBC-480CF8089B68}">
  <dimension ref="A1:S48"/>
  <sheetViews>
    <sheetView showGridLines="0" tabSelected="1" view="pageBreakPreview" topLeftCell="A14" zoomScale="85" zoomScaleNormal="100" zoomScaleSheetLayoutView="85" workbookViewId="0">
      <selection activeCell="B31" sqref="B31"/>
    </sheetView>
  </sheetViews>
  <sheetFormatPr defaultRowHeight="21" customHeight="1" x14ac:dyDescent="0.2"/>
  <cols>
    <col min="1" max="1" width="3.140625" style="40" customWidth="1"/>
    <col min="2" max="2" width="54.140625" style="40" customWidth="1"/>
    <col min="3" max="3" width="21.42578125" style="40" customWidth="1"/>
    <col min="4" max="4" width="2" style="40" customWidth="1"/>
    <col min="5" max="5" width="14.5703125" style="40" customWidth="1"/>
    <col min="6" max="6" width="2" style="40" customWidth="1"/>
    <col min="7" max="7" width="14.5703125" style="40" customWidth="1"/>
    <col min="8" max="8" width="2" style="40" customWidth="1"/>
    <col min="9" max="9" width="14.5703125" style="60" customWidth="1"/>
    <col min="10" max="10" width="2" style="40" customWidth="1"/>
    <col min="11" max="11" width="14.85546875" style="40" customWidth="1"/>
    <col min="12" max="12" width="2" style="40" customWidth="1"/>
    <col min="13" max="13" width="14.85546875" style="40" customWidth="1"/>
    <col min="14" max="14" width="2" style="40" customWidth="1"/>
    <col min="15" max="15" width="14.5703125" style="40" customWidth="1"/>
    <col min="16" max="16" width="0.85546875" style="40" customWidth="1"/>
    <col min="17" max="16384" width="9.140625" style="40"/>
  </cols>
  <sheetData>
    <row r="1" spans="1:15" ht="20.25" customHeight="1" x14ac:dyDescent="0.2">
      <c r="A1" s="128" t="s">
        <v>51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5" ht="20.25" customHeight="1" x14ac:dyDescent="0.2">
      <c r="A2" s="128" t="s">
        <v>16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5" ht="20.25" customHeight="1" x14ac:dyDescent="0.2">
      <c r="A3" s="128" t="s">
        <v>109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5" ht="20.25" customHeight="1" x14ac:dyDescent="0.2">
      <c r="A4" s="39" t="s">
        <v>53</v>
      </c>
      <c r="B4" s="39"/>
      <c r="C4" s="39"/>
      <c r="D4" s="39"/>
      <c r="E4" s="39"/>
      <c r="F4" s="39"/>
      <c r="G4" s="39"/>
      <c r="H4" s="39"/>
      <c r="I4" s="39"/>
      <c r="J4" s="39"/>
      <c r="L4" s="39"/>
      <c r="N4" s="39"/>
    </row>
    <row r="5" spans="1:15" ht="20.25" customHeight="1" x14ac:dyDescent="0.2">
      <c r="A5" s="39"/>
      <c r="B5" s="39"/>
      <c r="C5" s="39"/>
      <c r="D5" s="39"/>
      <c r="E5" s="129" t="s">
        <v>110</v>
      </c>
      <c r="F5" s="129"/>
      <c r="G5" s="129"/>
      <c r="H5" s="129"/>
      <c r="I5" s="129"/>
      <c r="J5" s="39"/>
      <c r="K5" s="129" t="s">
        <v>76</v>
      </c>
      <c r="L5" s="129"/>
      <c r="M5" s="129"/>
      <c r="N5" s="129"/>
      <c r="O5" s="129"/>
    </row>
    <row r="6" spans="1:15" ht="20.25" customHeight="1" x14ac:dyDescent="0.2">
      <c r="A6" s="39"/>
      <c r="B6" s="39"/>
      <c r="C6" s="39"/>
      <c r="D6" s="39"/>
      <c r="E6" s="130" t="s">
        <v>21</v>
      </c>
      <c r="F6" s="130"/>
      <c r="G6" s="130"/>
      <c r="H6" s="130"/>
      <c r="I6" s="130"/>
      <c r="J6" s="39"/>
      <c r="K6" s="41"/>
      <c r="L6" s="39"/>
      <c r="M6" s="2" t="s">
        <v>34</v>
      </c>
      <c r="N6" s="39"/>
      <c r="O6" s="41"/>
    </row>
    <row r="7" spans="1:15" ht="20.25" customHeight="1" x14ac:dyDescent="0.2">
      <c r="D7" s="42"/>
      <c r="E7" s="43"/>
      <c r="F7" s="42"/>
      <c r="G7" s="44"/>
      <c r="H7" s="42"/>
      <c r="I7" s="45" t="s">
        <v>17</v>
      </c>
      <c r="J7" s="42"/>
      <c r="K7" s="43"/>
      <c r="L7" s="42"/>
      <c r="M7" s="44"/>
      <c r="N7" s="42"/>
      <c r="O7" s="46" t="s">
        <v>17</v>
      </c>
    </row>
    <row r="8" spans="1:15" s="51" customFormat="1" ht="20.25" customHeight="1" x14ac:dyDescent="0.2">
      <c r="A8" s="127" t="s">
        <v>59</v>
      </c>
      <c r="B8" s="127"/>
      <c r="C8" s="127"/>
      <c r="D8" s="48"/>
      <c r="E8" s="49" t="s">
        <v>61</v>
      </c>
      <c r="F8" s="48"/>
      <c r="G8" s="49" t="s">
        <v>18</v>
      </c>
      <c r="H8" s="48"/>
      <c r="I8" s="50" t="s">
        <v>29</v>
      </c>
      <c r="J8" s="48"/>
      <c r="K8" s="49" t="s">
        <v>61</v>
      </c>
      <c r="L8" s="48"/>
      <c r="M8" s="49" t="s">
        <v>18</v>
      </c>
      <c r="N8" s="48"/>
      <c r="O8" s="47" t="s">
        <v>29</v>
      </c>
    </row>
    <row r="9" spans="1:15" ht="20.25" customHeight="1" x14ac:dyDescent="0.2">
      <c r="A9" s="46"/>
      <c r="B9" s="46"/>
      <c r="C9" s="46"/>
      <c r="D9" s="52"/>
      <c r="E9" s="43" t="s">
        <v>27</v>
      </c>
      <c r="F9" s="52"/>
      <c r="G9" s="43" t="s">
        <v>27</v>
      </c>
      <c r="H9" s="52"/>
      <c r="I9" s="45" t="s">
        <v>19</v>
      </c>
      <c r="J9" s="52"/>
      <c r="K9" s="43" t="s">
        <v>27</v>
      </c>
      <c r="L9" s="52"/>
      <c r="M9" s="43" t="s">
        <v>27</v>
      </c>
      <c r="N9" s="52"/>
      <c r="O9" s="46" t="s">
        <v>19</v>
      </c>
    </row>
    <row r="10" spans="1:15" ht="20.25" customHeight="1" x14ac:dyDescent="0.2">
      <c r="A10" s="53" t="s">
        <v>103</v>
      </c>
      <c r="B10" s="46"/>
      <c r="C10" s="46"/>
      <c r="D10" s="52"/>
      <c r="E10" s="43"/>
      <c r="F10" s="52"/>
      <c r="G10" s="43"/>
      <c r="H10" s="52"/>
      <c r="I10" s="45"/>
      <c r="J10" s="52"/>
      <c r="K10" s="43"/>
      <c r="L10" s="52"/>
      <c r="M10" s="43"/>
      <c r="N10" s="52"/>
      <c r="O10" s="46"/>
    </row>
    <row r="11" spans="1:15" ht="20.25" customHeight="1" x14ac:dyDescent="0.2">
      <c r="A11" s="40" t="s">
        <v>54</v>
      </c>
      <c r="B11" s="46"/>
      <c r="C11" s="46"/>
      <c r="D11" s="52"/>
      <c r="E11" s="43"/>
      <c r="F11" s="52"/>
      <c r="G11" s="43"/>
      <c r="H11" s="52"/>
      <c r="I11" s="45"/>
      <c r="J11" s="52"/>
      <c r="K11" s="43"/>
      <c r="L11" s="52"/>
      <c r="M11" s="43"/>
      <c r="N11" s="52"/>
      <c r="O11" s="46"/>
    </row>
    <row r="12" spans="1:15" ht="20.25" customHeight="1" x14ac:dyDescent="0.2">
      <c r="A12" s="46"/>
      <c r="B12" s="54" t="s">
        <v>41</v>
      </c>
      <c r="C12" s="46"/>
      <c r="D12" s="52"/>
      <c r="E12" s="43"/>
      <c r="F12" s="52"/>
      <c r="G12" s="43"/>
      <c r="H12" s="52"/>
      <c r="I12" s="45"/>
      <c r="J12" s="52"/>
      <c r="K12" s="43"/>
      <c r="L12" s="52"/>
      <c r="M12" s="43"/>
      <c r="N12" s="52"/>
      <c r="O12" s="46"/>
    </row>
    <row r="13" spans="1:15" ht="20.25" customHeight="1" x14ac:dyDescent="0.2">
      <c r="A13" s="46"/>
      <c r="B13" s="54" t="s">
        <v>63</v>
      </c>
      <c r="C13" s="46"/>
      <c r="D13" s="52"/>
      <c r="E13" s="43"/>
      <c r="F13" s="52"/>
      <c r="G13" s="43"/>
      <c r="H13" s="52"/>
      <c r="I13" s="45"/>
      <c r="J13" s="52"/>
      <c r="K13" s="43"/>
      <c r="L13" s="52"/>
      <c r="M13" s="43"/>
      <c r="N13" s="52"/>
      <c r="O13" s="46"/>
    </row>
    <row r="14" spans="1:15" ht="20.25" customHeight="1" x14ac:dyDescent="0.2">
      <c r="A14" s="46"/>
      <c r="B14" s="54" t="s">
        <v>64</v>
      </c>
      <c r="C14" s="46"/>
      <c r="D14" s="52"/>
      <c r="E14" s="55">
        <v>17067330</v>
      </c>
      <c r="F14" s="52"/>
      <c r="G14" s="55">
        <v>19380120</v>
      </c>
      <c r="H14" s="52"/>
      <c r="I14" s="50">
        <v>96.27</v>
      </c>
      <c r="J14" s="52"/>
      <c r="K14" s="55">
        <v>17500780</v>
      </c>
      <c r="L14" s="52"/>
      <c r="M14" s="55">
        <v>20821476</v>
      </c>
      <c r="N14" s="52"/>
      <c r="O14" s="50">
        <v>96.64</v>
      </c>
    </row>
    <row r="15" spans="1:15" ht="20.25" customHeight="1" x14ac:dyDescent="0.2">
      <c r="A15" s="53" t="s">
        <v>42</v>
      </c>
      <c r="B15" s="46"/>
      <c r="C15" s="46"/>
      <c r="D15" s="52"/>
      <c r="E15" s="55">
        <f>SUM(E14)</f>
        <v>17067330</v>
      </c>
      <c r="F15" s="52"/>
      <c r="G15" s="55">
        <f>SUM(G14)</f>
        <v>19380120</v>
      </c>
      <c r="H15" s="52"/>
      <c r="I15" s="56">
        <f>SUM(I14)</f>
        <v>96.27</v>
      </c>
      <c r="J15" s="52"/>
      <c r="K15" s="55">
        <f>SUM(K14)</f>
        <v>17500780</v>
      </c>
      <c r="L15" s="52"/>
      <c r="M15" s="55">
        <f>SUM(M14)</f>
        <v>20821476</v>
      </c>
      <c r="N15" s="52"/>
      <c r="O15" s="56">
        <f>SUM(O14)</f>
        <v>96.64</v>
      </c>
    </row>
    <row r="16" spans="1:15" ht="20.25" customHeight="1" x14ac:dyDescent="0.2">
      <c r="A16" s="46"/>
      <c r="B16" s="46"/>
      <c r="C16" s="46"/>
      <c r="D16" s="52"/>
      <c r="E16" s="43"/>
      <c r="F16" s="52"/>
      <c r="G16" s="43"/>
      <c r="H16" s="52"/>
      <c r="I16" s="45"/>
      <c r="J16" s="52"/>
      <c r="K16" s="43"/>
      <c r="L16" s="52"/>
      <c r="M16" s="57"/>
      <c r="N16" s="52"/>
      <c r="O16" s="45"/>
    </row>
    <row r="17" spans="1:19" ht="20.25" customHeight="1" x14ac:dyDescent="0.2">
      <c r="A17" s="53" t="s">
        <v>102</v>
      </c>
      <c r="B17" s="46"/>
      <c r="C17" s="46"/>
      <c r="D17" s="52"/>
      <c r="E17" s="58"/>
      <c r="F17" s="52"/>
      <c r="G17" s="43"/>
      <c r="H17" s="52"/>
      <c r="I17" s="45"/>
      <c r="J17" s="52"/>
      <c r="K17" s="58"/>
      <c r="L17" s="52"/>
      <c r="M17" s="43"/>
      <c r="N17" s="52"/>
      <c r="O17" s="45"/>
    </row>
    <row r="18" spans="1:19" ht="20.25" customHeight="1" x14ac:dyDescent="0.2">
      <c r="A18" s="40" t="s">
        <v>40</v>
      </c>
      <c r="B18" s="46"/>
      <c r="C18" s="59" t="s">
        <v>55</v>
      </c>
      <c r="D18" s="52"/>
      <c r="E18" s="58"/>
      <c r="F18" s="52"/>
      <c r="G18" s="43"/>
      <c r="H18" s="52"/>
      <c r="J18" s="52"/>
      <c r="K18" s="58"/>
      <c r="L18" s="52"/>
      <c r="M18" s="43"/>
      <c r="N18" s="52"/>
      <c r="O18" s="60"/>
    </row>
    <row r="19" spans="1:19" ht="20.25" customHeight="1" x14ac:dyDescent="0.2">
      <c r="A19" s="53"/>
      <c r="B19" s="54" t="s">
        <v>77</v>
      </c>
      <c r="C19" s="61" t="s">
        <v>88</v>
      </c>
      <c r="D19" s="52"/>
      <c r="E19" s="62">
        <v>0</v>
      </c>
      <c r="F19" s="52"/>
      <c r="G19" s="62">
        <v>0</v>
      </c>
      <c r="H19" s="52"/>
      <c r="I19" s="62">
        <v>0</v>
      </c>
      <c r="J19" s="52"/>
      <c r="K19" s="62">
        <v>19995</v>
      </c>
      <c r="L19" s="52"/>
      <c r="M19" s="62">
        <v>19995</v>
      </c>
      <c r="N19" s="52"/>
      <c r="O19" s="63">
        <v>0.09</v>
      </c>
    </row>
    <row r="20" spans="1:19" ht="20.25" customHeight="1" x14ac:dyDescent="0.2">
      <c r="A20" s="53"/>
      <c r="B20" s="54" t="s">
        <v>78</v>
      </c>
      <c r="C20" s="61" t="s">
        <v>89</v>
      </c>
      <c r="D20" s="52"/>
      <c r="E20" s="62">
        <v>0</v>
      </c>
      <c r="F20" s="52"/>
      <c r="G20" s="62">
        <v>0</v>
      </c>
      <c r="H20" s="52"/>
      <c r="I20" s="62">
        <v>0</v>
      </c>
      <c r="J20" s="52"/>
      <c r="K20" s="62">
        <v>9994</v>
      </c>
      <c r="L20" s="52"/>
      <c r="M20" s="62">
        <v>9995</v>
      </c>
      <c r="N20" s="52"/>
      <c r="O20" s="63">
        <v>0.05</v>
      </c>
    </row>
    <row r="21" spans="1:19" ht="20.25" customHeight="1" x14ac:dyDescent="0.2">
      <c r="A21" s="53"/>
      <c r="B21" s="54" t="s">
        <v>79</v>
      </c>
      <c r="C21" s="61" t="s">
        <v>90</v>
      </c>
      <c r="D21" s="52"/>
      <c r="E21" s="62">
        <v>0</v>
      </c>
      <c r="F21" s="52"/>
      <c r="G21" s="62">
        <v>0</v>
      </c>
      <c r="H21" s="52"/>
      <c r="I21" s="62">
        <v>0</v>
      </c>
      <c r="J21" s="52"/>
      <c r="K21" s="62">
        <v>4996</v>
      </c>
      <c r="L21" s="52"/>
      <c r="M21" s="62">
        <v>4997</v>
      </c>
      <c r="N21" s="52"/>
      <c r="O21" s="63">
        <v>0.02</v>
      </c>
    </row>
    <row r="22" spans="1:19" ht="20.25" customHeight="1" x14ac:dyDescent="0.2">
      <c r="A22" s="53"/>
      <c r="B22" s="54" t="s">
        <v>80</v>
      </c>
      <c r="C22" s="61" t="s">
        <v>91</v>
      </c>
      <c r="D22" s="52"/>
      <c r="E22" s="62">
        <v>0</v>
      </c>
      <c r="F22" s="52"/>
      <c r="G22" s="62">
        <v>0</v>
      </c>
      <c r="H22" s="52"/>
      <c r="I22" s="64">
        <v>0</v>
      </c>
      <c r="J22" s="52"/>
      <c r="K22" s="62">
        <v>14983</v>
      </c>
      <c r="L22" s="52"/>
      <c r="M22" s="62">
        <v>14993</v>
      </c>
      <c r="N22" s="52"/>
      <c r="O22" s="63">
        <v>7.0000000000000007E-2</v>
      </c>
    </row>
    <row r="23" spans="1:19" ht="20.25" customHeight="1" x14ac:dyDescent="0.2">
      <c r="A23" s="53"/>
      <c r="B23" s="54" t="s">
        <v>81</v>
      </c>
      <c r="C23" s="61" t="s">
        <v>92</v>
      </c>
      <c r="D23" s="52"/>
      <c r="E23" s="62">
        <v>0</v>
      </c>
      <c r="F23" s="52"/>
      <c r="G23" s="62">
        <v>0</v>
      </c>
      <c r="H23" s="52"/>
      <c r="I23" s="64">
        <v>0</v>
      </c>
      <c r="J23" s="52"/>
      <c r="K23" s="62">
        <v>59912</v>
      </c>
      <c r="L23" s="52"/>
      <c r="M23" s="62">
        <v>59946</v>
      </c>
      <c r="N23" s="52"/>
      <c r="O23" s="63">
        <v>0.28000000000000003</v>
      </c>
    </row>
    <row r="24" spans="1:19" ht="20.25" customHeight="1" x14ac:dyDescent="0.2">
      <c r="A24" s="53"/>
      <c r="B24" s="54" t="s">
        <v>82</v>
      </c>
      <c r="C24" s="61" t="s">
        <v>93</v>
      </c>
      <c r="D24" s="52"/>
      <c r="E24" s="62">
        <v>0</v>
      </c>
      <c r="F24" s="52"/>
      <c r="G24" s="62">
        <v>0</v>
      </c>
      <c r="H24" s="52"/>
      <c r="I24" s="64">
        <v>0</v>
      </c>
      <c r="J24" s="52"/>
      <c r="K24" s="62">
        <v>99834</v>
      </c>
      <c r="L24" s="52"/>
      <c r="M24" s="62">
        <v>99869</v>
      </c>
      <c r="N24" s="52"/>
      <c r="O24" s="63">
        <v>0.46</v>
      </c>
    </row>
    <row r="25" spans="1:19" s="65" customFormat="1" ht="20.25" customHeight="1" x14ac:dyDescent="0.2">
      <c r="A25" s="118"/>
      <c r="B25" s="119" t="s">
        <v>137</v>
      </c>
      <c r="C25" s="76" t="s">
        <v>122</v>
      </c>
      <c r="D25" s="120"/>
      <c r="E25" s="62">
        <v>15000</v>
      </c>
      <c r="F25" s="120"/>
      <c r="G25" s="121">
        <v>15000</v>
      </c>
      <c r="H25" s="120"/>
      <c r="I25" s="122">
        <v>7.0000000000000007E-2</v>
      </c>
      <c r="J25" s="120"/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Q25" s="124"/>
      <c r="R25" s="124"/>
      <c r="S25" s="124"/>
    </row>
    <row r="26" spans="1:19" ht="20.25" customHeight="1" x14ac:dyDescent="0.2">
      <c r="A26" s="53"/>
      <c r="B26" s="54" t="s">
        <v>83</v>
      </c>
      <c r="C26" s="61" t="s">
        <v>94</v>
      </c>
      <c r="D26" s="52"/>
      <c r="E26" s="62">
        <v>7999</v>
      </c>
      <c r="F26" s="52"/>
      <c r="G26" s="62">
        <v>7999</v>
      </c>
      <c r="H26" s="52"/>
      <c r="I26" s="122">
        <v>0.04</v>
      </c>
      <c r="J26" s="52"/>
      <c r="K26" s="62">
        <v>7980</v>
      </c>
      <c r="L26" s="52"/>
      <c r="M26" s="62">
        <v>7994</v>
      </c>
      <c r="N26" s="52"/>
      <c r="O26" s="63">
        <v>0.04</v>
      </c>
      <c r="Q26" s="124"/>
      <c r="R26" s="124"/>
      <c r="S26" s="124"/>
    </row>
    <row r="27" spans="1:19" s="65" customFormat="1" ht="20.25" customHeight="1" x14ac:dyDescent="0.2">
      <c r="A27" s="118"/>
      <c r="B27" s="119" t="s">
        <v>136</v>
      </c>
      <c r="C27" s="76" t="s">
        <v>123</v>
      </c>
      <c r="D27" s="120"/>
      <c r="E27" s="62">
        <v>69992</v>
      </c>
      <c r="F27" s="120"/>
      <c r="G27" s="121">
        <v>69992</v>
      </c>
      <c r="H27" s="120"/>
      <c r="I27" s="122">
        <v>0.35</v>
      </c>
      <c r="J27" s="120"/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Q27" s="124"/>
      <c r="R27" s="124"/>
      <c r="S27" s="124"/>
    </row>
    <row r="28" spans="1:19" s="65" customFormat="1" ht="20.25" customHeight="1" x14ac:dyDescent="0.2">
      <c r="A28" s="118"/>
      <c r="B28" s="119" t="s">
        <v>135</v>
      </c>
      <c r="C28" s="76" t="s">
        <v>124</v>
      </c>
      <c r="D28" s="120"/>
      <c r="E28" s="62">
        <v>59989</v>
      </c>
      <c r="F28" s="120"/>
      <c r="G28" s="121">
        <v>59989</v>
      </c>
      <c r="H28" s="120"/>
      <c r="I28" s="122">
        <v>0.3</v>
      </c>
      <c r="J28" s="120"/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Q28" s="124"/>
      <c r="R28" s="124"/>
      <c r="S28" s="124"/>
    </row>
    <row r="29" spans="1:19" s="65" customFormat="1" ht="20.25" customHeight="1" x14ac:dyDescent="0.2">
      <c r="A29" s="118"/>
      <c r="B29" s="119" t="s">
        <v>134</v>
      </c>
      <c r="C29" s="76" t="s">
        <v>125</v>
      </c>
      <c r="D29" s="120"/>
      <c r="E29" s="62">
        <v>199915</v>
      </c>
      <c r="F29" s="120"/>
      <c r="G29" s="121">
        <v>199920</v>
      </c>
      <c r="H29" s="120"/>
      <c r="I29" s="122">
        <v>0.99</v>
      </c>
      <c r="J29" s="120"/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Q29" s="124"/>
      <c r="R29" s="124"/>
      <c r="S29" s="124"/>
    </row>
    <row r="30" spans="1:19" s="65" customFormat="1" ht="20.25" customHeight="1" x14ac:dyDescent="0.2">
      <c r="A30" s="118"/>
      <c r="B30" s="119" t="s">
        <v>133</v>
      </c>
      <c r="C30" s="76" t="s">
        <v>126</v>
      </c>
      <c r="D30" s="120"/>
      <c r="E30" s="62">
        <v>29979</v>
      </c>
      <c r="F30" s="120"/>
      <c r="G30" s="121">
        <v>29979</v>
      </c>
      <c r="H30" s="120"/>
      <c r="I30" s="122">
        <v>0.15</v>
      </c>
      <c r="J30" s="120"/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Q30" s="124"/>
      <c r="R30" s="124"/>
      <c r="S30" s="124"/>
    </row>
    <row r="31" spans="1:19" ht="20.25" customHeight="1" x14ac:dyDescent="0.2">
      <c r="A31" s="53"/>
      <c r="B31" s="54" t="s">
        <v>84</v>
      </c>
      <c r="C31" s="61" t="s">
        <v>95</v>
      </c>
      <c r="D31" s="52"/>
      <c r="E31" s="62">
        <v>106857</v>
      </c>
      <c r="F31" s="52"/>
      <c r="G31" s="62">
        <v>106886</v>
      </c>
      <c r="H31" s="52"/>
      <c r="I31" s="122">
        <v>0.53</v>
      </c>
      <c r="J31" s="52"/>
      <c r="K31" s="62">
        <v>106593</v>
      </c>
      <c r="L31" s="52"/>
      <c r="M31" s="62">
        <v>106723</v>
      </c>
      <c r="N31" s="52"/>
      <c r="O31" s="63">
        <v>0.49</v>
      </c>
      <c r="Q31" s="124"/>
      <c r="R31" s="124"/>
      <c r="S31" s="124"/>
    </row>
    <row r="32" spans="1:19" ht="20.25" customHeight="1" x14ac:dyDescent="0.2">
      <c r="A32" s="53"/>
      <c r="B32" s="54" t="s">
        <v>132</v>
      </c>
      <c r="C32" s="76" t="s">
        <v>97</v>
      </c>
      <c r="D32" s="52"/>
      <c r="E32" s="62">
        <v>60900</v>
      </c>
      <c r="F32" s="52"/>
      <c r="G32" s="62">
        <v>60919</v>
      </c>
      <c r="H32" s="52"/>
      <c r="I32" s="122">
        <v>0.3</v>
      </c>
      <c r="J32" s="52"/>
      <c r="K32" s="62">
        <v>0</v>
      </c>
      <c r="L32" s="52"/>
      <c r="M32" s="62">
        <v>0</v>
      </c>
      <c r="N32" s="52"/>
      <c r="O32" s="62">
        <v>0</v>
      </c>
      <c r="Q32" s="124"/>
      <c r="R32" s="124"/>
      <c r="S32" s="124"/>
    </row>
    <row r="33" spans="1:19" ht="20.25" customHeight="1" x14ac:dyDescent="0.2">
      <c r="A33" s="65" t="s">
        <v>87</v>
      </c>
      <c r="B33" s="54"/>
      <c r="C33" s="61"/>
      <c r="D33" s="54"/>
      <c r="E33" s="62"/>
      <c r="F33" s="54"/>
      <c r="G33" s="62"/>
      <c r="H33" s="54"/>
      <c r="I33" s="122"/>
      <c r="J33" s="54"/>
      <c r="K33" s="62"/>
      <c r="L33" s="52"/>
      <c r="M33" s="62"/>
      <c r="N33" s="52"/>
      <c r="O33" s="62"/>
      <c r="Q33" s="124"/>
      <c r="R33" s="124"/>
      <c r="S33" s="124"/>
    </row>
    <row r="34" spans="1:19" ht="20.25" customHeight="1" x14ac:dyDescent="0.2">
      <c r="A34" s="53"/>
      <c r="B34" s="54" t="s">
        <v>85</v>
      </c>
      <c r="C34" s="61" t="s">
        <v>96</v>
      </c>
      <c r="D34" s="52"/>
      <c r="E34" s="66">
        <v>0</v>
      </c>
      <c r="F34" s="52"/>
      <c r="G34" s="66">
        <v>0</v>
      </c>
      <c r="H34" s="52"/>
      <c r="I34" s="122">
        <v>0</v>
      </c>
      <c r="J34" s="52"/>
      <c r="K34" s="66">
        <v>199987</v>
      </c>
      <c r="L34" s="52"/>
      <c r="M34" s="66">
        <v>199987</v>
      </c>
      <c r="N34" s="52"/>
      <c r="O34" s="67">
        <v>0.93</v>
      </c>
      <c r="Q34" s="124"/>
      <c r="R34" s="124"/>
      <c r="S34" s="124"/>
    </row>
    <row r="35" spans="1:19" ht="20.25" customHeight="1" x14ac:dyDescent="0.2">
      <c r="A35" s="53"/>
      <c r="B35" s="54" t="s">
        <v>86</v>
      </c>
      <c r="C35" s="61" t="s">
        <v>110</v>
      </c>
      <c r="D35" s="52"/>
      <c r="E35" s="62">
        <v>0</v>
      </c>
      <c r="F35" s="52"/>
      <c r="G35" s="62">
        <v>0</v>
      </c>
      <c r="H35" s="52"/>
      <c r="I35" s="122">
        <v>0</v>
      </c>
      <c r="J35" s="52"/>
      <c r="K35" s="62">
        <v>199756</v>
      </c>
      <c r="L35" s="52"/>
      <c r="M35" s="62">
        <v>199860</v>
      </c>
      <c r="N35" s="52"/>
      <c r="O35" s="64">
        <v>0.93</v>
      </c>
      <c r="Q35" s="124"/>
      <c r="R35" s="124"/>
      <c r="S35" s="124"/>
    </row>
    <row r="36" spans="1:19" ht="20.25" customHeight="1" x14ac:dyDescent="0.2">
      <c r="A36" s="53"/>
      <c r="B36" s="54" t="s">
        <v>98</v>
      </c>
      <c r="C36" s="76" t="s">
        <v>100</v>
      </c>
      <c r="D36" s="52"/>
      <c r="E36" s="62">
        <v>49969</v>
      </c>
      <c r="F36" s="52"/>
      <c r="G36" s="62">
        <v>49977</v>
      </c>
      <c r="H36" s="52"/>
      <c r="I36" s="122">
        <v>0.25</v>
      </c>
      <c r="J36" s="52"/>
      <c r="K36" s="62">
        <v>0</v>
      </c>
      <c r="L36" s="52"/>
      <c r="M36" s="62">
        <v>0</v>
      </c>
      <c r="N36" s="52"/>
      <c r="O36" s="62">
        <v>0</v>
      </c>
      <c r="Q36" s="124"/>
      <c r="R36" s="124"/>
      <c r="S36" s="124"/>
    </row>
    <row r="37" spans="1:19" ht="20.25" customHeight="1" x14ac:dyDescent="0.2">
      <c r="A37" s="53"/>
      <c r="B37" s="54" t="s">
        <v>99</v>
      </c>
      <c r="C37" s="76" t="s">
        <v>101</v>
      </c>
      <c r="D37" s="52"/>
      <c r="E37" s="62">
        <v>99890</v>
      </c>
      <c r="F37" s="52"/>
      <c r="G37" s="62">
        <v>99903</v>
      </c>
      <c r="H37" s="52"/>
      <c r="I37" s="122">
        <v>0.5</v>
      </c>
      <c r="J37" s="52"/>
      <c r="K37" s="62">
        <v>0</v>
      </c>
      <c r="L37" s="52"/>
      <c r="M37" s="62">
        <v>0</v>
      </c>
      <c r="N37" s="52"/>
      <c r="O37" s="62">
        <v>0</v>
      </c>
      <c r="Q37" s="124"/>
      <c r="R37" s="124"/>
      <c r="S37" s="124"/>
    </row>
    <row r="38" spans="1:19" s="65" customFormat="1" ht="20.25" customHeight="1" x14ac:dyDescent="0.2">
      <c r="A38" s="118"/>
      <c r="B38" s="119" t="s">
        <v>127</v>
      </c>
      <c r="C38" s="76" t="s">
        <v>128</v>
      </c>
      <c r="D38" s="120"/>
      <c r="E38" s="121">
        <v>49921</v>
      </c>
      <c r="F38" s="120"/>
      <c r="G38" s="121">
        <v>49924</v>
      </c>
      <c r="H38" s="120"/>
      <c r="I38" s="122">
        <v>0.25</v>
      </c>
      <c r="J38" s="120"/>
      <c r="K38" s="62">
        <v>0</v>
      </c>
      <c r="L38" s="52"/>
      <c r="M38" s="62">
        <v>0</v>
      </c>
      <c r="N38" s="52"/>
      <c r="O38" s="62">
        <v>0</v>
      </c>
      <c r="Q38" s="124"/>
      <c r="R38" s="124"/>
      <c r="S38" s="124"/>
    </row>
    <row r="39" spans="1:19" ht="20.25" customHeight="1" x14ac:dyDescent="0.2">
      <c r="A39" s="53" t="s">
        <v>30</v>
      </c>
      <c r="D39" s="42"/>
      <c r="E39" s="68">
        <f>SUM(E19:E38)</f>
        <v>750411</v>
      </c>
      <c r="F39" s="42"/>
      <c r="G39" s="68">
        <f>SUM(G20:G38)</f>
        <v>750488</v>
      </c>
      <c r="H39" s="42"/>
      <c r="I39" s="69">
        <f>SUM(I19:I38)</f>
        <v>3.7299999999999995</v>
      </c>
      <c r="J39" s="42"/>
      <c r="K39" s="68">
        <f>SUM(K19:K35)</f>
        <v>724030</v>
      </c>
      <c r="L39" s="42"/>
      <c r="M39" s="68">
        <f>SUM(M19:M35)</f>
        <v>724359</v>
      </c>
      <c r="N39" s="42"/>
      <c r="O39" s="69">
        <f>SUM(O19:O35)</f>
        <v>3.3600000000000003</v>
      </c>
    </row>
    <row r="40" spans="1:19" ht="20.25" customHeight="1" thickBot="1" x14ac:dyDescent="0.25">
      <c r="A40" s="53" t="s">
        <v>43</v>
      </c>
      <c r="D40" s="42"/>
      <c r="E40" s="70">
        <f>+E15+E39</f>
        <v>17817741</v>
      </c>
      <c r="F40" s="42"/>
      <c r="G40" s="70">
        <f>+G15+G39</f>
        <v>20130608</v>
      </c>
      <c r="H40" s="42"/>
      <c r="I40" s="71">
        <f>+I15+I39</f>
        <v>100</v>
      </c>
      <c r="J40" s="42"/>
      <c r="K40" s="70">
        <f>+K15+K39</f>
        <v>18224810</v>
      </c>
      <c r="L40" s="42"/>
      <c r="M40" s="70">
        <f>+M15+M39</f>
        <v>21545835</v>
      </c>
      <c r="N40" s="42"/>
      <c r="O40" s="71">
        <f>+O15+O39</f>
        <v>100</v>
      </c>
    </row>
    <row r="41" spans="1:19" ht="20.25" customHeight="1" thickTop="1" x14ac:dyDescent="0.2">
      <c r="A41" s="53"/>
      <c r="D41" s="42"/>
      <c r="E41" s="72"/>
      <c r="F41" s="42"/>
      <c r="G41" s="73">
        <f>G40-BS!I10</f>
        <v>0</v>
      </c>
      <c r="H41" s="42"/>
      <c r="I41" s="74"/>
      <c r="J41" s="42"/>
      <c r="K41" s="72"/>
      <c r="L41" s="42"/>
      <c r="M41" s="73"/>
      <c r="N41" s="42"/>
      <c r="O41" s="74"/>
    </row>
    <row r="42" spans="1:19" ht="20.25" customHeight="1" x14ac:dyDescent="0.2">
      <c r="A42" s="75" t="s">
        <v>28</v>
      </c>
      <c r="B42" s="44"/>
      <c r="C42" s="44"/>
      <c r="D42" s="44"/>
      <c r="F42" s="44"/>
      <c r="H42" s="44"/>
      <c r="J42" s="44"/>
      <c r="L42" s="44"/>
      <c r="N42" s="44"/>
    </row>
    <row r="43" spans="1:19" ht="21" customHeight="1" x14ac:dyDescent="0.2">
      <c r="A43" s="1"/>
      <c r="B43" s="1"/>
      <c r="C43" s="1"/>
      <c r="D43" s="1"/>
      <c r="E43" s="1"/>
      <c r="F43" s="1"/>
      <c r="H43" s="1"/>
      <c r="J43" s="1"/>
      <c r="K43" s="1"/>
      <c r="L43" s="1"/>
      <c r="N43" s="1"/>
    </row>
    <row r="44" spans="1:19" ht="21" customHeight="1" x14ac:dyDescent="0.2">
      <c r="A44" s="1"/>
      <c r="B44" s="1"/>
      <c r="C44" s="1"/>
      <c r="D44" s="1"/>
      <c r="E44" s="1"/>
      <c r="F44" s="1"/>
      <c r="H44" s="1"/>
      <c r="J44" s="1"/>
      <c r="K44" s="1"/>
      <c r="L44" s="1"/>
      <c r="N44" s="1"/>
    </row>
    <row r="45" spans="1:19" ht="21" customHeight="1" x14ac:dyDescent="0.2">
      <c r="A45" s="1"/>
      <c r="B45" s="1"/>
      <c r="C45" s="1"/>
      <c r="D45" s="1"/>
      <c r="E45" s="1"/>
      <c r="F45" s="1"/>
      <c r="H45" s="1"/>
      <c r="J45" s="1"/>
      <c r="K45" s="1"/>
      <c r="L45" s="1"/>
      <c r="N45" s="1"/>
    </row>
    <row r="46" spans="1:19" ht="21" customHeight="1" x14ac:dyDescent="0.2">
      <c r="A46" s="1"/>
      <c r="B46" s="1"/>
      <c r="C46" s="1"/>
      <c r="D46" s="1"/>
      <c r="E46" s="1"/>
      <c r="F46" s="1"/>
      <c r="H46" s="1"/>
      <c r="J46" s="1"/>
      <c r="K46" s="1"/>
      <c r="L46" s="1"/>
      <c r="N46" s="1"/>
    </row>
    <row r="47" spans="1:19" ht="21" customHeight="1" x14ac:dyDescent="0.2">
      <c r="A47" s="1"/>
      <c r="B47" s="1"/>
      <c r="C47" s="1"/>
      <c r="D47" s="1"/>
      <c r="E47" s="1"/>
      <c r="F47" s="1"/>
      <c r="H47" s="1"/>
      <c r="J47" s="1"/>
      <c r="K47" s="1"/>
      <c r="L47" s="1"/>
      <c r="N47" s="1"/>
    </row>
    <row r="48" spans="1:19" ht="21" customHeight="1" x14ac:dyDescent="0.2">
      <c r="A48" s="1"/>
      <c r="B48" s="1"/>
      <c r="C48" s="1"/>
      <c r="D48" s="1"/>
      <c r="E48" s="1"/>
      <c r="F48" s="1"/>
      <c r="H48" s="1"/>
      <c r="J48" s="1"/>
      <c r="K48" s="1"/>
      <c r="L48" s="1"/>
      <c r="N48" s="1"/>
    </row>
  </sheetData>
  <mergeCells count="7">
    <mergeCell ref="A8:C8"/>
    <mergeCell ref="A1:J1"/>
    <mergeCell ref="A2:J2"/>
    <mergeCell ref="A3:J3"/>
    <mergeCell ref="K5:O5"/>
    <mergeCell ref="E5:I5"/>
    <mergeCell ref="E6:I6"/>
  </mergeCells>
  <pageMargins left="1.85" right="0.39370078740157483" top="0.78740157480314965" bottom="0.3937007874015748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3635-C2B1-4FDE-ADD9-3975256E6D5A}">
  <dimension ref="A1:Q29"/>
  <sheetViews>
    <sheetView showGridLines="0" view="pageBreakPreview" zoomScale="80" zoomScaleNormal="100" zoomScaleSheetLayoutView="80" workbookViewId="0">
      <selection activeCell="H29" sqref="H29"/>
    </sheetView>
  </sheetViews>
  <sheetFormatPr defaultRowHeight="24" customHeight="1" x14ac:dyDescent="0.2"/>
  <cols>
    <col min="1" max="1" width="14.28515625" style="77" customWidth="1"/>
    <col min="2" max="2" width="9.140625" style="77"/>
    <col min="3" max="3" width="12.5703125" style="77" customWidth="1"/>
    <col min="4" max="4" width="10.28515625" style="77" customWidth="1"/>
    <col min="5" max="5" width="2.5703125" style="77" customWidth="1"/>
    <col min="6" max="6" width="5.42578125" style="77" customWidth="1"/>
    <col min="7" max="7" width="2.7109375" style="77" customWidth="1"/>
    <col min="8" max="8" width="9.85546875" style="78" customWidth="1"/>
    <col min="9" max="9" width="1.42578125" style="77" customWidth="1"/>
    <col min="10" max="10" width="16.42578125" style="85" customWidth="1"/>
    <col min="11" max="11" width="0.85546875" style="80" customWidth="1"/>
    <col min="12" max="12" width="16.42578125" style="79" customWidth="1"/>
    <col min="13" max="13" width="0.85546875" style="77" customWidth="1"/>
    <col min="14" max="14" width="10" style="77" bestFit="1" customWidth="1"/>
    <col min="15" max="15" width="13.7109375" style="77" bestFit="1" customWidth="1"/>
    <col min="16" max="16" width="11.5703125" style="77" bestFit="1" customWidth="1"/>
    <col min="17" max="16384" width="9.140625" style="77"/>
  </cols>
  <sheetData>
    <row r="1" spans="1:17" s="79" customFormat="1" ht="24" customHeight="1" x14ac:dyDescent="0.2">
      <c r="A1" s="77"/>
      <c r="B1" s="77"/>
      <c r="C1" s="77"/>
      <c r="D1" s="77"/>
      <c r="E1" s="77"/>
      <c r="F1" s="77"/>
      <c r="G1" s="77"/>
      <c r="H1" s="78"/>
      <c r="I1" s="77"/>
      <c r="K1" s="80"/>
      <c r="L1" s="81" t="s">
        <v>21</v>
      </c>
      <c r="M1" s="77"/>
      <c r="N1" s="77"/>
      <c r="O1" s="77"/>
    </row>
    <row r="2" spans="1:17" s="79" customFormat="1" ht="24" customHeight="1" x14ac:dyDescent="0.2">
      <c r="A2" s="131" t="s">
        <v>51</v>
      </c>
      <c r="B2" s="131"/>
      <c r="C2" s="131"/>
      <c r="D2" s="131"/>
      <c r="E2" s="131"/>
      <c r="F2" s="131"/>
      <c r="G2" s="131"/>
      <c r="H2" s="131"/>
      <c r="I2" s="131"/>
      <c r="J2" s="131"/>
      <c r="K2" s="80"/>
      <c r="M2" s="77"/>
      <c r="N2" s="77"/>
      <c r="O2" s="77"/>
    </row>
    <row r="3" spans="1:17" s="79" customFormat="1" ht="24" customHeight="1" x14ac:dyDescent="0.2">
      <c r="A3" s="131" t="s">
        <v>74</v>
      </c>
      <c r="B3" s="131"/>
      <c r="C3" s="131"/>
      <c r="D3" s="131"/>
      <c r="E3" s="131"/>
      <c r="F3" s="131"/>
      <c r="G3" s="131"/>
      <c r="H3" s="131"/>
      <c r="I3" s="131"/>
      <c r="J3" s="131"/>
      <c r="K3" s="80"/>
      <c r="M3" s="77"/>
      <c r="N3" s="77"/>
      <c r="O3" s="77"/>
    </row>
    <row r="4" spans="1:17" s="79" customFormat="1" ht="24" customHeight="1" x14ac:dyDescent="0.2">
      <c r="A4" s="82" t="s">
        <v>111</v>
      </c>
      <c r="B4" s="83"/>
      <c r="C4" s="83"/>
      <c r="D4" s="83"/>
      <c r="E4" s="83"/>
      <c r="F4" s="83"/>
      <c r="G4" s="83"/>
      <c r="H4" s="84"/>
      <c r="I4" s="83"/>
      <c r="K4" s="80"/>
      <c r="M4" s="77"/>
      <c r="N4" s="77"/>
      <c r="O4" s="77"/>
    </row>
    <row r="5" spans="1:17" s="79" customFormat="1" ht="24" customHeight="1" x14ac:dyDescent="0.2">
      <c r="A5" s="82"/>
      <c r="B5" s="83"/>
      <c r="C5" s="83"/>
      <c r="D5" s="83"/>
      <c r="E5" s="83"/>
      <c r="F5" s="83"/>
      <c r="G5" s="83"/>
      <c r="H5" s="84"/>
      <c r="I5" s="83"/>
      <c r="K5" s="80"/>
      <c r="L5" s="81" t="s">
        <v>22</v>
      </c>
      <c r="M5" s="77"/>
      <c r="N5" s="77"/>
      <c r="O5" s="77"/>
    </row>
    <row r="6" spans="1:17" s="79" customFormat="1" ht="24" customHeight="1" x14ac:dyDescent="0.2">
      <c r="A6" s="85"/>
      <c r="B6" s="85"/>
      <c r="C6" s="85"/>
      <c r="D6" s="85"/>
      <c r="E6" s="83"/>
      <c r="F6" s="83"/>
      <c r="G6" s="85"/>
      <c r="H6" s="86" t="s">
        <v>0</v>
      </c>
      <c r="I6" s="87"/>
      <c r="J6" s="88">
        <v>2564</v>
      </c>
      <c r="K6" s="89"/>
      <c r="L6" s="88">
        <v>2563</v>
      </c>
      <c r="M6" s="77"/>
      <c r="N6" s="77"/>
      <c r="O6" s="77"/>
      <c r="Q6" s="77"/>
    </row>
    <row r="7" spans="1:17" s="79" customFormat="1" ht="24" customHeight="1" x14ac:dyDescent="0.2">
      <c r="A7" s="90" t="s">
        <v>8</v>
      </c>
      <c r="B7" s="85"/>
      <c r="C7" s="85"/>
      <c r="D7" s="85"/>
      <c r="E7" s="85"/>
      <c r="F7" s="85"/>
      <c r="G7" s="85"/>
      <c r="H7" s="84"/>
      <c r="I7" s="83"/>
      <c r="J7" s="83"/>
      <c r="K7" s="80"/>
      <c r="L7" s="83"/>
      <c r="M7" s="77"/>
      <c r="N7" s="77"/>
      <c r="O7" s="77"/>
    </row>
    <row r="8" spans="1:17" s="79" customFormat="1" ht="24" customHeight="1" x14ac:dyDescent="0.2">
      <c r="A8" s="91" t="s">
        <v>44</v>
      </c>
      <c r="B8" s="85"/>
      <c r="C8" s="85"/>
      <c r="D8" s="85"/>
      <c r="E8" s="85"/>
      <c r="F8" s="85"/>
      <c r="G8" s="85"/>
      <c r="H8" s="84">
        <v>10</v>
      </c>
      <c r="I8" s="92"/>
      <c r="J8" s="93">
        <v>254380</v>
      </c>
      <c r="K8" s="92"/>
      <c r="L8" s="93">
        <v>312184</v>
      </c>
      <c r="M8" s="77"/>
      <c r="N8" s="77"/>
      <c r="O8" s="94"/>
      <c r="P8" s="94"/>
    </row>
    <row r="9" spans="1:17" s="79" customFormat="1" ht="24" customHeight="1" x14ac:dyDescent="0.2">
      <c r="A9" s="90" t="s">
        <v>31</v>
      </c>
      <c r="B9" s="85"/>
      <c r="C9" s="85"/>
      <c r="D9" s="85"/>
      <c r="E9" s="85"/>
      <c r="F9" s="85"/>
      <c r="G9" s="85"/>
      <c r="H9" s="84"/>
      <c r="I9" s="92"/>
      <c r="J9" s="95">
        <f>SUM(J8:J8)</f>
        <v>254380</v>
      </c>
      <c r="K9" s="92"/>
      <c r="L9" s="95">
        <f>SUM(L8:L8)</f>
        <v>312184</v>
      </c>
      <c r="M9" s="77"/>
      <c r="N9" s="77"/>
      <c r="O9" s="94"/>
      <c r="P9" s="94"/>
    </row>
    <row r="10" spans="1:17" s="79" customFormat="1" ht="24" customHeight="1" x14ac:dyDescent="0.2">
      <c r="A10" s="90" t="s">
        <v>9</v>
      </c>
      <c r="B10" s="85"/>
      <c r="C10" s="85"/>
      <c r="D10" s="85"/>
      <c r="E10" s="85"/>
      <c r="F10" s="85"/>
      <c r="G10" s="85"/>
      <c r="H10" s="84"/>
      <c r="I10" s="92"/>
      <c r="J10" s="96"/>
      <c r="K10" s="92"/>
      <c r="L10" s="96"/>
      <c r="M10" s="77"/>
      <c r="N10" s="77"/>
      <c r="O10" s="94"/>
      <c r="P10" s="94"/>
    </row>
    <row r="11" spans="1:17" s="79" customFormat="1" ht="24" customHeight="1" x14ac:dyDescent="0.2">
      <c r="A11" s="97" t="s">
        <v>45</v>
      </c>
      <c r="B11" s="85"/>
      <c r="C11" s="85"/>
      <c r="D11" s="85"/>
      <c r="E11" s="85"/>
      <c r="F11" s="85"/>
      <c r="G11" s="85"/>
      <c r="H11" s="84" t="s">
        <v>130</v>
      </c>
      <c r="I11" s="92"/>
      <c r="J11" s="92">
        <v>2419</v>
      </c>
      <c r="K11" s="92"/>
      <c r="L11" s="92">
        <v>2445</v>
      </c>
      <c r="M11" s="77"/>
      <c r="O11" s="94"/>
      <c r="P11" s="94"/>
    </row>
    <row r="12" spans="1:17" s="79" customFormat="1" ht="24" customHeight="1" x14ac:dyDescent="0.2">
      <c r="A12" s="98" t="s">
        <v>23</v>
      </c>
      <c r="B12" s="85"/>
      <c r="C12" s="85"/>
      <c r="D12" s="85"/>
      <c r="E12" s="85"/>
      <c r="F12" s="85"/>
      <c r="G12" s="85"/>
      <c r="H12" s="84" t="s">
        <v>130</v>
      </c>
      <c r="I12" s="92"/>
      <c r="J12" s="99">
        <v>800</v>
      </c>
      <c r="K12" s="92"/>
      <c r="L12" s="99">
        <v>845</v>
      </c>
      <c r="M12" s="77"/>
      <c r="O12" s="94"/>
      <c r="P12" s="94"/>
    </row>
    <row r="13" spans="1:17" s="79" customFormat="1" ht="24" customHeight="1" x14ac:dyDescent="0.2">
      <c r="A13" s="98" t="s">
        <v>24</v>
      </c>
      <c r="B13" s="85"/>
      <c r="C13" s="85"/>
      <c r="D13" s="85"/>
      <c r="E13" s="85"/>
      <c r="F13" s="85"/>
      <c r="G13" s="85"/>
      <c r="H13" s="84">
        <v>11</v>
      </c>
      <c r="I13" s="92"/>
      <c r="J13" s="92">
        <v>1119</v>
      </c>
      <c r="K13" s="92"/>
      <c r="L13" s="92">
        <v>1008</v>
      </c>
      <c r="M13" s="77"/>
      <c r="O13" s="94"/>
      <c r="P13" s="94"/>
    </row>
    <row r="14" spans="1:17" s="79" customFormat="1" ht="24" customHeight="1" x14ac:dyDescent="0.2">
      <c r="A14" s="98" t="s">
        <v>25</v>
      </c>
      <c r="B14" s="85"/>
      <c r="C14" s="85"/>
      <c r="D14" s="85"/>
      <c r="E14" s="85"/>
      <c r="F14" s="85"/>
      <c r="G14" s="85"/>
      <c r="H14" s="84"/>
      <c r="I14" s="92"/>
      <c r="J14" s="92">
        <v>1076</v>
      </c>
      <c r="K14" s="92"/>
      <c r="L14" s="92">
        <v>871</v>
      </c>
      <c r="M14" s="77"/>
      <c r="O14" s="94"/>
      <c r="P14" s="94"/>
    </row>
    <row r="15" spans="1:17" s="79" customFormat="1" ht="24" customHeight="1" x14ac:dyDescent="0.2">
      <c r="A15" s="97" t="s">
        <v>26</v>
      </c>
      <c r="B15" s="85"/>
      <c r="C15" s="85"/>
      <c r="D15" s="85"/>
      <c r="E15" s="85"/>
      <c r="F15" s="85"/>
      <c r="G15" s="85"/>
      <c r="H15" s="84"/>
      <c r="I15" s="92"/>
      <c r="J15" s="93">
        <v>2112</v>
      </c>
      <c r="K15" s="92"/>
      <c r="L15" s="93">
        <v>1728</v>
      </c>
      <c r="M15" s="77"/>
      <c r="O15" s="94"/>
      <c r="P15" s="94"/>
    </row>
    <row r="16" spans="1:17" s="79" customFormat="1" ht="24" customHeight="1" x14ac:dyDescent="0.2">
      <c r="A16" s="90" t="s">
        <v>10</v>
      </c>
      <c r="B16" s="85"/>
      <c r="C16" s="85"/>
      <c r="D16" s="85"/>
      <c r="E16" s="85"/>
      <c r="F16" s="85"/>
      <c r="G16" s="85"/>
      <c r="H16" s="84"/>
      <c r="I16" s="92"/>
      <c r="J16" s="96">
        <f>SUM(J11:J15)</f>
        <v>7526</v>
      </c>
      <c r="K16" s="92"/>
      <c r="L16" s="96">
        <f>SUM(L11:L15)</f>
        <v>6897</v>
      </c>
      <c r="M16" s="77"/>
      <c r="N16" s="77"/>
      <c r="O16" s="94"/>
      <c r="P16" s="94"/>
    </row>
    <row r="17" spans="1:16" s="79" customFormat="1" ht="24" customHeight="1" x14ac:dyDescent="0.2">
      <c r="A17" s="82" t="s">
        <v>33</v>
      </c>
      <c r="B17" s="85"/>
      <c r="C17" s="85"/>
      <c r="D17" s="85"/>
      <c r="E17" s="85"/>
      <c r="F17" s="85"/>
      <c r="G17" s="85"/>
      <c r="H17" s="84"/>
      <c r="I17" s="92"/>
      <c r="J17" s="100">
        <f>SUM(J9,)-J16</f>
        <v>246854</v>
      </c>
      <c r="K17" s="92"/>
      <c r="L17" s="100">
        <f>SUM(L9,)-L16</f>
        <v>305287</v>
      </c>
      <c r="M17" s="77"/>
      <c r="N17" s="77"/>
      <c r="O17" s="94"/>
      <c r="P17" s="94"/>
    </row>
    <row r="18" spans="1:16" s="79" customFormat="1" ht="24" customHeight="1" x14ac:dyDescent="0.2">
      <c r="A18" s="90" t="s">
        <v>104</v>
      </c>
      <c r="B18" s="85"/>
      <c r="C18" s="85"/>
      <c r="D18" s="85"/>
      <c r="E18" s="85"/>
      <c r="F18" s="85"/>
      <c r="G18" s="85"/>
      <c r="H18" s="84"/>
      <c r="I18" s="92"/>
      <c r="J18" s="96"/>
      <c r="K18" s="92"/>
      <c r="L18" s="96"/>
      <c r="M18" s="77"/>
      <c r="N18" s="77"/>
      <c r="O18" s="94"/>
      <c r="P18" s="94"/>
    </row>
    <row r="19" spans="1:16" s="79" customFormat="1" ht="24" customHeight="1" x14ac:dyDescent="0.2">
      <c r="A19" s="85" t="s">
        <v>113</v>
      </c>
      <c r="B19" s="85"/>
      <c r="C19" s="85"/>
      <c r="D19" s="85"/>
      <c r="E19" s="85"/>
      <c r="F19" s="85"/>
      <c r="G19" s="85"/>
      <c r="H19" s="84"/>
      <c r="I19" s="92"/>
      <c r="J19" s="96">
        <v>-14</v>
      </c>
      <c r="K19" s="92"/>
      <c r="L19" s="96">
        <v>0</v>
      </c>
      <c r="M19" s="77"/>
      <c r="N19" s="77"/>
      <c r="O19" s="94"/>
      <c r="P19" s="94"/>
    </row>
    <row r="20" spans="1:16" s="79" customFormat="1" ht="24" customHeight="1" x14ac:dyDescent="0.2">
      <c r="A20" s="97" t="s">
        <v>105</v>
      </c>
      <c r="B20" s="85"/>
      <c r="C20" s="85"/>
      <c r="D20" s="85"/>
      <c r="E20" s="85"/>
      <c r="F20" s="85"/>
      <c r="G20" s="85"/>
      <c r="H20" s="84"/>
      <c r="I20" s="92"/>
      <c r="J20" s="101">
        <v>-77798</v>
      </c>
      <c r="K20" s="92"/>
      <c r="L20" s="101">
        <v>-37843</v>
      </c>
      <c r="M20" s="77"/>
      <c r="N20" s="77"/>
      <c r="O20" s="94"/>
      <c r="P20" s="94"/>
    </row>
    <row r="21" spans="1:16" s="79" customFormat="1" ht="24" customHeight="1" x14ac:dyDescent="0.2">
      <c r="A21" s="90" t="s">
        <v>106</v>
      </c>
      <c r="B21" s="85"/>
      <c r="C21" s="85"/>
      <c r="D21" s="85"/>
      <c r="E21" s="85"/>
      <c r="F21" s="85"/>
      <c r="G21" s="85"/>
      <c r="H21" s="84"/>
      <c r="I21" s="92"/>
      <c r="J21" s="102">
        <f>SUM(J19:J20)</f>
        <v>-77812</v>
      </c>
      <c r="K21" s="92"/>
      <c r="L21" s="102">
        <f>SUM(L19:L20)</f>
        <v>-37843</v>
      </c>
      <c r="M21" s="77"/>
      <c r="N21" s="77"/>
      <c r="O21" s="94"/>
    </row>
    <row r="22" spans="1:16" s="79" customFormat="1" ht="24" customHeight="1" thickBot="1" x14ac:dyDescent="0.25">
      <c r="A22" s="82" t="s">
        <v>107</v>
      </c>
      <c r="B22" s="85"/>
      <c r="C22" s="85"/>
      <c r="D22" s="85"/>
      <c r="E22" s="85"/>
      <c r="F22" s="85"/>
      <c r="G22" s="85"/>
      <c r="H22" s="84"/>
      <c r="I22" s="92"/>
      <c r="J22" s="103">
        <f>SUM(J21,J17)</f>
        <v>169042</v>
      </c>
      <c r="K22" s="92"/>
      <c r="L22" s="103">
        <f>SUM(L21,L17)</f>
        <v>267444</v>
      </c>
      <c r="M22" s="77"/>
      <c r="N22" s="77"/>
      <c r="O22" s="77"/>
    </row>
    <row r="23" spans="1:16" s="79" customFormat="1" ht="24" customHeight="1" thickTop="1" x14ac:dyDescent="0.2">
      <c r="A23" s="98"/>
      <c r="B23" s="85"/>
      <c r="C23" s="85"/>
      <c r="D23" s="85"/>
      <c r="E23" s="85"/>
      <c r="F23" s="85"/>
      <c r="G23" s="85"/>
      <c r="H23" s="78"/>
      <c r="I23" s="77"/>
      <c r="J23" s="85"/>
      <c r="K23" s="80"/>
      <c r="M23" s="77"/>
      <c r="N23" s="77"/>
      <c r="O23" s="77"/>
    </row>
    <row r="24" spans="1:16" s="79" customFormat="1" ht="24" customHeight="1" x14ac:dyDescent="0.2">
      <c r="A24" s="85" t="s">
        <v>28</v>
      </c>
      <c r="B24" s="85"/>
      <c r="C24" s="85"/>
      <c r="D24" s="85"/>
      <c r="E24" s="85"/>
      <c r="F24" s="85"/>
      <c r="G24" s="85"/>
      <c r="H24" s="84"/>
      <c r="I24" s="85"/>
      <c r="J24" s="85"/>
      <c r="K24" s="80"/>
      <c r="M24" s="77"/>
      <c r="N24" s="77"/>
      <c r="O24" s="77"/>
    </row>
    <row r="25" spans="1:16" s="85" customFormat="1" ht="24" customHeight="1" x14ac:dyDescent="0.2">
      <c r="K25" s="80"/>
      <c r="L25" s="79"/>
      <c r="M25" s="77"/>
      <c r="N25" s="77"/>
      <c r="O25" s="77"/>
    </row>
    <row r="26" spans="1:16" s="85" customFormat="1" ht="24" customHeight="1" x14ac:dyDescent="0.2">
      <c r="K26" s="80"/>
      <c r="L26" s="79"/>
      <c r="M26" s="77"/>
      <c r="N26" s="77"/>
      <c r="O26" s="77"/>
    </row>
    <row r="27" spans="1:16" s="85" customFormat="1" ht="24" customHeight="1" x14ac:dyDescent="0.2">
      <c r="K27" s="80"/>
      <c r="L27" s="79"/>
      <c r="M27" s="77"/>
      <c r="N27" s="77"/>
      <c r="O27" s="77"/>
    </row>
    <row r="28" spans="1:16" ht="24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</row>
    <row r="29" spans="1:16" ht="24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</row>
  </sheetData>
  <mergeCells count="2">
    <mergeCell ref="A2:J2"/>
    <mergeCell ref="A3:J3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EE28-DD54-4503-B499-27B8BC882119}">
  <dimension ref="A1:Q74"/>
  <sheetViews>
    <sheetView showGridLines="0" view="pageBreakPreview" topLeftCell="A37" zoomScale="70" zoomScaleNormal="100" zoomScaleSheetLayoutView="70" workbookViewId="0">
      <selection activeCell="A65" sqref="A65"/>
    </sheetView>
  </sheetViews>
  <sheetFormatPr defaultRowHeight="24" customHeight="1" x14ac:dyDescent="0.2"/>
  <cols>
    <col min="1" max="1" width="14.28515625" style="77" customWidth="1"/>
    <col min="2" max="2" width="9.140625" style="77"/>
    <col min="3" max="3" width="12.5703125" style="77" customWidth="1"/>
    <col min="4" max="4" width="10.28515625" style="77" customWidth="1"/>
    <col min="5" max="5" width="2.5703125" style="77" customWidth="1"/>
    <col min="6" max="6" width="5.42578125" style="77" customWidth="1"/>
    <col min="7" max="7" width="2.7109375" style="77" customWidth="1"/>
    <col min="8" max="8" width="9.85546875" style="78" customWidth="1"/>
    <col min="9" max="9" width="1.42578125" style="77" customWidth="1"/>
    <col min="10" max="10" width="16.42578125" style="85" customWidth="1"/>
    <col min="11" max="11" width="0.85546875" style="80" customWidth="1"/>
    <col min="12" max="12" width="16.42578125" style="79" customWidth="1"/>
    <col min="13" max="13" width="0.85546875" style="77" customWidth="1"/>
    <col min="14" max="14" width="9.140625" style="77"/>
    <col min="15" max="15" width="13.7109375" style="77" bestFit="1" customWidth="1"/>
    <col min="16" max="16384" width="9.140625" style="77"/>
  </cols>
  <sheetData>
    <row r="1" spans="1:17" s="79" customFormat="1" ht="24" customHeight="1" x14ac:dyDescent="0.2">
      <c r="A1" s="77"/>
      <c r="B1" s="77"/>
      <c r="C1" s="77"/>
      <c r="D1" s="77"/>
      <c r="E1" s="77"/>
      <c r="F1" s="77"/>
      <c r="G1" s="77"/>
      <c r="H1" s="78"/>
      <c r="I1" s="77"/>
      <c r="K1" s="80"/>
      <c r="L1" s="81" t="s">
        <v>21</v>
      </c>
      <c r="M1" s="77"/>
      <c r="N1" s="77"/>
      <c r="O1" s="77"/>
    </row>
    <row r="2" spans="1:17" s="79" customFormat="1" ht="24" customHeight="1" x14ac:dyDescent="0.2">
      <c r="A2" s="131" t="s">
        <v>51</v>
      </c>
      <c r="B2" s="131"/>
      <c r="C2" s="131"/>
      <c r="D2" s="131"/>
      <c r="E2" s="131"/>
      <c r="F2" s="131"/>
      <c r="G2" s="131"/>
      <c r="H2" s="131"/>
      <c r="I2" s="131"/>
      <c r="J2" s="131"/>
      <c r="K2" s="80"/>
      <c r="M2" s="77"/>
      <c r="N2" s="77"/>
      <c r="O2" s="77"/>
    </row>
    <row r="3" spans="1:17" s="79" customFormat="1" ht="24" customHeight="1" x14ac:dyDescent="0.2">
      <c r="A3" s="131" t="s">
        <v>74</v>
      </c>
      <c r="B3" s="131"/>
      <c r="C3" s="131"/>
      <c r="D3" s="131"/>
      <c r="E3" s="131"/>
      <c r="F3" s="131"/>
      <c r="G3" s="131"/>
      <c r="H3" s="131"/>
      <c r="I3" s="131"/>
      <c r="J3" s="131"/>
      <c r="K3" s="80"/>
      <c r="M3" s="77"/>
      <c r="N3" s="77"/>
      <c r="O3" s="77"/>
    </row>
    <row r="4" spans="1:17" s="79" customFormat="1" ht="24" customHeight="1" x14ac:dyDescent="0.2">
      <c r="A4" s="82" t="s">
        <v>112</v>
      </c>
      <c r="B4" s="83"/>
      <c r="C4" s="83"/>
      <c r="D4" s="83"/>
      <c r="E4" s="83"/>
      <c r="F4" s="83"/>
      <c r="G4" s="83"/>
      <c r="H4" s="84"/>
      <c r="I4" s="83"/>
      <c r="K4" s="80"/>
      <c r="M4" s="77"/>
      <c r="N4" s="77"/>
      <c r="O4" s="77"/>
    </row>
    <row r="5" spans="1:17" s="79" customFormat="1" ht="24" customHeight="1" x14ac:dyDescent="0.2">
      <c r="A5" s="82"/>
      <c r="B5" s="83"/>
      <c r="C5" s="83"/>
      <c r="D5" s="83"/>
      <c r="E5" s="83"/>
      <c r="F5" s="83"/>
      <c r="G5" s="83"/>
      <c r="H5" s="84"/>
      <c r="I5" s="83"/>
      <c r="K5" s="80"/>
      <c r="L5" s="81" t="s">
        <v>22</v>
      </c>
      <c r="M5" s="77"/>
      <c r="N5" s="77"/>
      <c r="O5" s="77"/>
    </row>
    <row r="6" spans="1:17" s="79" customFormat="1" ht="24" customHeight="1" x14ac:dyDescent="0.2">
      <c r="A6" s="85"/>
      <c r="B6" s="85"/>
      <c r="C6" s="85"/>
      <c r="D6" s="85"/>
      <c r="E6" s="83"/>
      <c r="F6" s="83"/>
      <c r="G6" s="85"/>
      <c r="H6" s="86" t="s">
        <v>0</v>
      </c>
      <c r="I6" s="87"/>
      <c r="J6" s="104">
        <v>2564</v>
      </c>
      <c r="K6" s="89"/>
      <c r="L6" s="104">
        <v>2563</v>
      </c>
      <c r="M6" s="77"/>
      <c r="N6" s="77"/>
      <c r="O6" s="77"/>
      <c r="Q6" s="77"/>
    </row>
    <row r="7" spans="1:17" s="79" customFormat="1" ht="24" customHeight="1" x14ac:dyDescent="0.2">
      <c r="A7" s="90" t="s">
        <v>8</v>
      </c>
      <c r="B7" s="85"/>
      <c r="C7" s="85"/>
      <c r="D7" s="85"/>
      <c r="E7" s="85"/>
      <c r="F7" s="85"/>
      <c r="G7" s="85"/>
      <c r="H7" s="84"/>
      <c r="I7" s="83"/>
      <c r="J7" s="83"/>
      <c r="K7" s="80"/>
      <c r="L7" s="83"/>
      <c r="M7" s="77"/>
      <c r="N7" s="77"/>
      <c r="O7" s="77"/>
    </row>
    <row r="8" spans="1:17" s="79" customFormat="1" ht="24" customHeight="1" x14ac:dyDescent="0.2">
      <c r="A8" s="91" t="s">
        <v>44</v>
      </c>
      <c r="B8" s="85"/>
      <c r="C8" s="85"/>
      <c r="D8" s="85"/>
      <c r="E8" s="85"/>
      <c r="F8" s="85"/>
      <c r="G8" s="85"/>
      <c r="H8" s="84">
        <v>10</v>
      </c>
      <c r="I8" s="92"/>
      <c r="J8" s="93">
        <v>487965</v>
      </c>
      <c r="K8" s="92"/>
      <c r="L8" s="93">
        <v>618492</v>
      </c>
      <c r="M8" s="77"/>
      <c r="N8" s="77"/>
      <c r="O8" s="77"/>
    </row>
    <row r="9" spans="1:17" s="79" customFormat="1" ht="24" customHeight="1" x14ac:dyDescent="0.2">
      <c r="A9" s="90" t="s">
        <v>31</v>
      </c>
      <c r="B9" s="85"/>
      <c r="C9" s="85"/>
      <c r="D9" s="85"/>
      <c r="E9" s="85"/>
      <c r="F9" s="85"/>
      <c r="G9" s="85"/>
      <c r="H9" s="84"/>
      <c r="I9" s="92"/>
      <c r="J9" s="95">
        <f>SUM(J8:J8)</f>
        <v>487965</v>
      </c>
      <c r="K9" s="92"/>
      <c r="L9" s="95">
        <f>SUM(L8:L8)</f>
        <v>618492</v>
      </c>
      <c r="M9" s="77"/>
      <c r="N9" s="77"/>
      <c r="O9" s="77"/>
    </row>
    <row r="10" spans="1:17" s="79" customFormat="1" ht="24" customHeight="1" x14ac:dyDescent="0.2">
      <c r="A10" s="90" t="s">
        <v>9</v>
      </c>
      <c r="B10" s="85"/>
      <c r="C10" s="85"/>
      <c r="D10" s="85"/>
      <c r="E10" s="85"/>
      <c r="F10" s="85"/>
      <c r="G10" s="85"/>
      <c r="H10" s="84"/>
      <c r="I10" s="92"/>
      <c r="J10" s="96"/>
      <c r="K10" s="92"/>
      <c r="L10" s="96"/>
      <c r="M10" s="77"/>
      <c r="N10" s="77"/>
      <c r="O10" s="77"/>
    </row>
    <row r="11" spans="1:17" s="79" customFormat="1" ht="24" customHeight="1" x14ac:dyDescent="0.2">
      <c r="A11" s="97" t="s">
        <v>45</v>
      </c>
      <c r="B11" s="85"/>
      <c r="C11" s="85"/>
      <c r="D11" s="85"/>
      <c r="E11" s="85"/>
      <c r="F11" s="85"/>
      <c r="G11" s="85"/>
      <c r="H11" s="84" t="s">
        <v>130</v>
      </c>
      <c r="I11" s="92"/>
      <c r="J11" s="92">
        <v>4833</v>
      </c>
      <c r="K11" s="92"/>
      <c r="L11" s="92">
        <v>4876</v>
      </c>
      <c r="M11" s="77"/>
      <c r="N11" s="77"/>
      <c r="O11" s="77"/>
    </row>
    <row r="12" spans="1:17" s="79" customFormat="1" ht="24" customHeight="1" x14ac:dyDescent="0.2">
      <c r="A12" s="98" t="s">
        <v>23</v>
      </c>
      <c r="B12" s="85"/>
      <c r="C12" s="85"/>
      <c r="D12" s="85"/>
      <c r="E12" s="85"/>
      <c r="F12" s="85"/>
      <c r="G12" s="85"/>
      <c r="H12" s="84" t="s">
        <v>130</v>
      </c>
      <c r="I12" s="92"/>
      <c r="J12" s="99">
        <v>1622</v>
      </c>
      <c r="K12" s="92"/>
      <c r="L12" s="99">
        <v>1670</v>
      </c>
      <c r="M12" s="77"/>
      <c r="N12" s="77"/>
      <c r="O12" s="77"/>
    </row>
    <row r="13" spans="1:17" s="79" customFormat="1" ht="24" customHeight="1" x14ac:dyDescent="0.2">
      <c r="A13" s="98" t="s">
        <v>24</v>
      </c>
      <c r="B13" s="85"/>
      <c r="C13" s="85"/>
      <c r="D13" s="85"/>
      <c r="E13" s="85"/>
      <c r="F13" s="85"/>
      <c r="G13" s="85"/>
      <c r="H13" s="84">
        <v>11</v>
      </c>
      <c r="I13" s="92"/>
      <c r="J13" s="92">
        <v>2226</v>
      </c>
      <c r="K13" s="92"/>
      <c r="L13" s="92">
        <v>2016</v>
      </c>
      <c r="M13" s="77"/>
      <c r="N13" s="77"/>
      <c r="O13" s="77"/>
    </row>
    <row r="14" spans="1:17" s="79" customFormat="1" ht="24" customHeight="1" x14ac:dyDescent="0.2">
      <c r="A14" s="98" t="s">
        <v>25</v>
      </c>
      <c r="B14" s="85"/>
      <c r="C14" s="85"/>
      <c r="D14" s="85"/>
      <c r="E14" s="85"/>
      <c r="F14" s="85"/>
      <c r="G14" s="85"/>
      <c r="H14" s="84"/>
      <c r="I14" s="92"/>
      <c r="J14" s="92">
        <v>1664</v>
      </c>
      <c r="K14" s="92"/>
      <c r="L14" s="92">
        <v>1448</v>
      </c>
      <c r="M14" s="77"/>
      <c r="N14" s="77"/>
      <c r="O14" s="77"/>
    </row>
    <row r="15" spans="1:17" s="79" customFormat="1" ht="24" customHeight="1" x14ac:dyDescent="0.2">
      <c r="A15" s="97" t="s">
        <v>26</v>
      </c>
      <c r="B15" s="85"/>
      <c r="C15" s="85"/>
      <c r="D15" s="85"/>
      <c r="E15" s="85"/>
      <c r="F15" s="85"/>
      <c r="G15" s="85"/>
      <c r="H15" s="84"/>
      <c r="I15" s="92"/>
      <c r="J15" s="93">
        <v>3826</v>
      </c>
      <c r="K15" s="92"/>
      <c r="L15" s="93">
        <v>3934</v>
      </c>
      <c r="M15" s="77"/>
      <c r="N15" s="77"/>
      <c r="O15" s="77"/>
    </row>
    <row r="16" spans="1:17" s="79" customFormat="1" ht="24" customHeight="1" x14ac:dyDescent="0.2">
      <c r="A16" s="90" t="s">
        <v>10</v>
      </c>
      <c r="B16" s="85"/>
      <c r="C16" s="85"/>
      <c r="D16" s="85"/>
      <c r="E16" s="85"/>
      <c r="F16" s="85"/>
      <c r="G16" s="85"/>
      <c r="H16" s="84"/>
      <c r="I16" s="92"/>
      <c r="J16" s="102">
        <f>SUM(J11:J15)</f>
        <v>14171</v>
      </c>
      <c r="K16" s="92"/>
      <c r="L16" s="102">
        <f>SUM(L11:L15)</f>
        <v>13944</v>
      </c>
      <c r="M16" s="77"/>
      <c r="N16" s="77"/>
      <c r="O16" s="77"/>
    </row>
    <row r="17" spans="1:15" s="79" customFormat="1" ht="24" customHeight="1" x14ac:dyDescent="0.2">
      <c r="A17" s="82" t="s">
        <v>33</v>
      </c>
      <c r="B17" s="85"/>
      <c r="C17" s="85"/>
      <c r="D17" s="85"/>
      <c r="E17" s="85"/>
      <c r="F17" s="85"/>
      <c r="G17" s="85"/>
      <c r="H17" s="84"/>
      <c r="I17" s="92"/>
      <c r="J17" s="100">
        <f>SUM(J9,)-J16</f>
        <v>473794</v>
      </c>
      <c r="K17" s="92"/>
      <c r="L17" s="100">
        <f>SUM(L9,)-L16</f>
        <v>604548</v>
      </c>
      <c r="M17" s="77"/>
      <c r="N17" s="77"/>
      <c r="O17" s="77"/>
    </row>
    <row r="18" spans="1:15" s="79" customFormat="1" ht="24" customHeight="1" x14ac:dyDescent="0.2">
      <c r="A18" s="90" t="s">
        <v>139</v>
      </c>
      <c r="B18" s="85"/>
      <c r="C18" s="85"/>
      <c r="D18" s="85"/>
      <c r="E18" s="85"/>
      <c r="F18" s="85"/>
      <c r="G18" s="85"/>
      <c r="H18" s="84"/>
      <c r="I18" s="92"/>
      <c r="J18" s="96"/>
      <c r="K18" s="92"/>
      <c r="L18" s="96"/>
      <c r="M18" s="77"/>
      <c r="N18" s="77"/>
      <c r="O18" s="77"/>
    </row>
    <row r="19" spans="1:15" s="79" customFormat="1" ht="24" customHeight="1" x14ac:dyDescent="0.2">
      <c r="A19" s="85" t="s">
        <v>113</v>
      </c>
      <c r="B19" s="85"/>
      <c r="C19" s="85"/>
      <c r="D19" s="85"/>
      <c r="E19" s="85"/>
      <c r="F19" s="85"/>
      <c r="G19" s="85"/>
      <c r="H19" s="84">
        <v>6</v>
      </c>
      <c r="I19" s="92"/>
      <c r="J19" s="96">
        <v>-32</v>
      </c>
      <c r="K19" s="92"/>
      <c r="L19" s="96">
        <v>0</v>
      </c>
      <c r="M19" s="77"/>
      <c r="N19" s="77"/>
      <c r="O19" s="77"/>
    </row>
    <row r="20" spans="1:15" s="79" customFormat="1" ht="24" customHeight="1" x14ac:dyDescent="0.2">
      <c r="A20" s="97" t="s">
        <v>114</v>
      </c>
      <c r="B20" s="85"/>
      <c r="C20" s="85"/>
      <c r="D20" s="85"/>
      <c r="E20" s="85"/>
      <c r="F20" s="85"/>
      <c r="G20" s="85"/>
      <c r="H20" s="84">
        <v>6</v>
      </c>
      <c r="I20" s="92"/>
      <c r="J20" s="101">
        <v>-1008159</v>
      </c>
      <c r="K20" s="92"/>
      <c r="L20" s="101">
        <v>952923</v>
      </c>
      <c r="M20" s="77"/>
      <c r="N20" s="77"/>
      <c r="O20" s="77"/>
    </row>
    <row r="21" spans="1:15" s="79" customFormat="1" ht="24" customHeight="1" x14ac:dyDescent="0.2">
      <c r="A21" s="90" t="s">
        <v>115</v>
      </c>
      <c r="B21" s="85"/>
      <c r="C21" s="85"/>
      <c r="D21" s="85"/>
      <c r="E21" s="85"/>
      <c r="F21" s="85"/>
      <c r="G21" s="85"/>
      <c r="H21" s="84"/>
      <c r="I21" s="92"/>
      <c r="J21" s="102">
        <f>SUM(J19:J20)</f>
        <v>-1008191</v>
      </c>
      <c r="K21" s="92"/>
      <c r="L21" s="102">
        <f>SUM(L19:L20)</f>
        <v>952923</v>
      </c>
      <c r="M21" s="77"/>
      <c r="N21" s="77"/>
      <c r="O21" s="77"/>
    </row>
    <row r="22" spans="1:15" s="79" customFormat="1" ht="24" customHeight="1" thickBot="1" x14ac:dyDescent="0.25">
      <c r="A22" s="82" t="s">
        <v>116</v>
      </c>
      <c r="B22" s="85"/>
      <c r="C22" s="85"/>
      <c r="D22" s="85"/>
      <c r="E22" s="85"/>
      <c r="F22" s="85"/>
      <c r="G22" s="85"/>
      <c r="H22" s="84"/>
      <c r="I22" s="92"/>
      <c r="J22" s="103">
        <f>SUM(J21,J17)</f>
        <v>-534397</v>
      </c>
      <c r="K22" s="92"/>
      <c r="L22" s="103">
        <f>SUM(L21,L17)</f>
        <v>1557471</v>
      </c>
      <c r="M22" s="77"/>
      <c r="N22" s="77"/>
      <c r="O22" s="77"/>
    </row>
    <row r="23" spans="1:15" s="79" customFormat="1" ht="24" customHeight="1" thickTop="1" x14ac:dyDescent="0.2">
      <c r="A23" s="98"/>
      <c r="B23" s="85"/>
      <c r="C23" s="85"/>
      <c r="D23" s="85"/>
      <c r="E23" s="85"/>
      <c r="F23" s="85"/>
      <c r="G23" s="85"/>
      <c r="H23" s="78"/>
      <c r="I23" s="77"/>
      <c r="J23" s="85"/>
      <c r="K23" s="80"/>
      <c r="M23" s="77"/>
      <c r="N23" s="77"/>
      <c r="O23" s="77"/>
    </row>
    <row r="24" spans="1:15" s="79" customFormat="1" ht="24" customHeight="1" x14ac:dyDescent="0.2">
      <c r="A24" s="85" t="s">
        <v>28</v>
      </c>
      <c r="B24" s="85"/>
      <c r="C24" s="85"/>
      <c r="D24" s="85"/>
      <c r="E24" s="85"/>
      <c r="F24" s="85"/>
      <c r="G24" s="85"/>
      <c r="H24" s="84"/>
      <c r="I24" s="85"/>
      <c r="J24" s="85"/>
      <c r="K24" s="80"/>
      <c r="M24" s="77"/>
      <c r="N24" s="77"/>
      <c r="O24" s="77"/>
    </row>
    <row r="25" spans="1:15" s="79" customFormat="1" ht="24" customHeight="1" x14ac:dyDescent="0.2">
      <c r="A25" s="77"/>
      <c r="B25" s="77"/>
      <c r="C25" s="77"/>
      <c r="D25" s="77"/>
      <c r="E25" s="77"/>
      <c r="F25" s="77"/>
      <c r="G25" s="77"/>
      <c r="H25" s="78"/>
      <c r="I25" s="77"/>
      <c r="K25" s="80"/>
      <c r="L25" s="81" t="s">
        <v>21</v>
      </c>
      <c r="M25" s="77"/>
      <c r="N25" s="77"/>
      <c r="O25" s="77"/>
    </row>
    <row r="26" spans="1:15" s="79" customFormat="1" ht="24" customHeight="1" x14ac:dyDescent="0.2">
      <c r="A26" s="131" t="s">
        <v>51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80"/>
      <c r="M26" s="77"/>
      <c r="N26" s="77"/>
      <c r="O26" s="77"/>
    </row>
    <row r="27" spans="1:15" s="79" customFormat="1" ht="24" customHeight="1" x14ac:dyDescent="0.2">
      <c r="A27" s="131" t="s">
        <v>11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80"/>
      <c r="M27" s="77"/>
      <c r="N27" s="77"/>
      <c r="O27" s="77"/>
    </row>
    <row r="28" spans="1:15" s="79" customFormat="1" ht="24" customHeight="1" x14ac:dyDescent="0.2">
      <c r="A28" s="82" t="str">
        <f>+A4</f>
        <v>สำหรับงวดหกเดือนสิ้นสุดวันที่ 30 มิถุนายน 2564</v>
      </c>
      <c r="B28" s="82"/>
      <c r="C28" s="82"/>
      <c r="D28" s="82"/>
      <c r="E28" s="82"/>
      <c r="F28" s="82"/>
      <c r="G28" s="82"/>
      <c r="H28" s="82"/>
      <c r="I28" s="82"/>
      <c r="J28" s="82"/>
      <c r="K28" s="80"/>
      <c r="M28" s="77"/>
      <c r="N28" s="77"/>
      <c r="O28" s="77"/>
    </row>
    <row r="29" spans="1:15" s="79" customFormat="1" ht="24" customHeight="1" x14ac:dyDescent="0.2">
      <c r="A29" s="83"/>
      <c r="B29" s="83"/>
      <c r="C29" s="83"/>
      <c r="D29" s="83"/>
      <c r="E29" s="83"/>
      <c r="F29" s="83"/>
      <c r="G29" s="83"/>
      <c r="H29" s="84"/>
      <c r="I29" s="83"/>
      <c r="K29" s="80"/>
      <c r="L29" s="81" t="s">
        <v>22</v>
      </c>
      <c r="M29" s="77"/>
      <c r="N29" s="77"/>
      <c r="O29" s="77"/>
    </row>
    <row r="30" spans="1:15" s="79" customFormat="1" ht="24" customHeight="1" x14ac:dyDescent="0.2">
      <c r="A30" s="85"/>
      <c r="B30" s="85"/>
      <c r="C30" s="85"/>
      <c r="D30" s="85"/>
      <c r="E30" s="83"/>
      <c r="F30" s="83"/>
      <c r="G30" s="85"/>
      <c r="H30" s="86" t="s">
        <v>0</v>
      </c>
      <c r="I30" s="87"/>
      <c r="J30" s="104">
        <v>2564</v>
      </c>
      <c r="K30" s="105"/>
      <c r="L30" s="104">
        <v>2563</v>
      </c>
      <c r="M30" s="77"/>
      <c r="N30" s="77"/>
      <c r="O30" s="77"/>
    </row>
    <row r="31" spans="1:15" s="79" customFormat="1" ht="24" customHeight="1" x14ac:dyDescent="0.2">
      <c r="A31" s="90" t="s">
        <v>138</v>
      </c>
      <c r="B31" s="85"/>
      <c r="C31" s="85"/>
      <c r="D31" s="85"/>
      <c r="E31" s="85"/>
      <c r="F31" s="85"/>
      <c r="G31" s="85"/>
      <c r="H31" s="84"/>
      <c r="I31" s="85"/>
      <c r="J31" s="83"/>
      <c r="K31" s="80"/>
      <c r="L31" s="83"/>
      <c r="M31" s="77"/>
      <c r="N31" s="77"/>
      <c r="O31" s="77"/>
    </row>
    <row r="32" spans="1:15" ht="24" customHeight="1" x14ac:dyDescent="0.2">
      <c r="A32" s="85" t="s">
        <v>33</v>
      </c>
      <c r="B32" s="85"/>
      <c r="C32" s="85"/>
      <c r="D32" s="85"/>
      <c r="E32" s="85"/>
      <c r="F32" s="85"/>
      <c r="G32" s="85"/>
      <c r="H32" s="84"/>
      <c r="I32" s="85"/>
      <c r="J32" s="92">
        <f>+J17</f>
        <v>473794</v>
      </c>
      <c r="K32" s="92"/>
      <c r="L32" s="92">
        <f>+L17</f>
        <v>604548</v>
      </c>
    </row>
    <row r="33" spans="1:12" ht="24" customHeight="1" x14ac:dyDescent="0.2">
      <c r="A33" s="85" t="s">
        <v>113</v>
      </c>
      <c r="B33" s="85"/>
      <c r="C33" s="85"/>
      <c r="D33" s="85"/>
      <c r="E33" s="85"/>
      <c r="F33" s="85"/>
      <c r="G33" s="85"/>
      <c r="H33" s="84">
        <v>6</v>
      </c>
      <c r="I33" s="85"/>
      <c r="J33" s="92">
        <v>-32</v>
      </c>
      <c r="K33" s="92"/>
      <c r="L33" s="92">
        <v>0</v>
      </c>
    </row>
    <row r="34" spans="1:12" ht="24" customHeight="1" x14ac:dyDescent="0.2">
      <c r="A34" s="85" t="s">
        <v>114</v>
      </c>
      <c r="B34" s="85"/>
      <c r="C34" s="85"/>
      <c r="D34" s="85"/>
      <c r="E34" s="85"/>
      <c r="F34" s="85"/>
      <c r="G34" s="85"/>
      <c r="H34" s="84">
        <v>6</v>
      </c>
      <c r="I34" s="85"/>
      <c r="J34" s="93">
        <f>+J20</f>
        <v>-1008159</v>
      </c>
      <c r="K34" s="92"/>
      <c r="L34" s="93">
        <f>+L20</f>
        <v>952923</v>
      </c>
    </row>
    <row r="35" spans="1:12" ht="24" customHeight="1" x14ac:dyDescent="0.2">
      <c r="A35" s="90" t="s">
        <v>117</v>
      </c>
      <c r="B35" s="85"/>
      <c r="C35" s="85"/>
      <c r="D35" s="85"/>
      <c r="E35" s="85"/>
      <c r="F35" s="85"/>
      <c r="G35" s="85"/>
      <c r="H35" s="84"/>
      <c r="I35" s="85"/>
      <c r="J35" s="106">
        <f>SUM(J32:J34)</f>
        <v>-534397</v>
      </c>
      <c r="K35" s="92"/>
      <c r="L35" s="106">
        <f>SUM(L32:L34)</f>
        <v>1557471</v>
      </c>
    </row>
    <row r="36" spans="1:12" ht="24" customHeight="1" x14ac:dyDescent="0.2">
      <c r="A36" s="85" t="s">
        <v>56</v>
      </c>
      <c r="B36" s="85"/>
      <c r="C36" s="85"/>
      <c r="D36" s="85"/>
      <c r="E36" s="85"/>
      <c r="F36" s="85"/>
      <c r="G36" s="85"/>
      <c r="H36" s="84">
        <v>9</v>
      </c>
      <c r="I36" s="85"/>
      <c r="J36" s="93">
        <v>-792486</v>
      </c>
      <c r="K36" s="92"/>
      <c r="L36" s="93">
        <v>-828569</v>
      </c>
    </row>
    <row r="37" spans="1:12" ht="24" customHeight="1" x14ac:dyDescent="0.2">
      <c r="A37" s="90" t="s">
        <v>75</v>
      </c>
      <c r="B37" s="85"/>
      <c r="C37" s="85"/>
      <c r="D37" s="85"/>
      <c r="E37" s="85"/>
      <c r="F37" s="85"/>
      <c r="G37" s="85"/>
      <c r="H37" s="84"/>
      <c r="I37" s="85"/>
      <c r="J37" s="106">
        <f>SUM(J35:J36)</f>
        <v>-1326883</v>
      </c>
      <c r="K37" s="92"/>
      <c r="L37" s="106">
        <f>SUM(L35:L36)</f>
        <v>728902</v>
      </c>
    </row>
    <row r="38" spans="1:12" ht="24" customHeight="1" x14ac:dyDescent="0.2">
      <c r="A38" s="85" t="s">
        <v>12</v>
      </c>
      <c r="B38" s="85"/>
      <c r="C38" s="85"/>
      <c r="D38" s="85"/>
      <c r="E38" s="85"/>
      <c r="F38" s="85"/>
      <c r="G38" s="85"/>
      <c r="H38" s="84"/>
      <c r="I38" s="85"/>
      <c r="J38" s="107">
        <v>21925482</v>
      </c>
      <c r="K38" s="92"/>
      <c r="L38" s="107">
        <v>21115665</v>
      </c>
    </row>
    <row r="39" spans="1:12" ht="24" customHeight="1" thickBot="1" x14ac:dyDescent="0.25">
      <c r="A39" s="90" t="s">
        <v>13</v>
      </c>
      <c r="B39" s="85"/>
      <c r="C39" s="85"/>
      <c r="D39" s="85"/>
      <c r="E39" s="85"/>
      <c r="F39" s="85"/>
      <c r="G39" s="85"/>
      <c r="H39" s="84"/>
      <c r="I39" s="85"/>
      <c r="J39" s="108">
        <f>SUM(J37:J38)</f>
        <v>20598599</v>
      </c>
      <c r="K39" s="92"/>
      <c r="L39" s="108">
        <f>SUM(L37:L38)</f>
        <v>21844567</v>
      </c>
    </row>
    <row r="40" spans="1:12" ht="24" customHeight="1" thickTop="1" x14ac:dyDescent="0.2">
      <c r="A40" s="85"/>
      <c r="B40" s="85"/>
      <c r="C40" s="85"/>
      <c r="D40" s="85"/>
      <c r="E40" s="85"/>
      <c r="F40" s="85"/>
      <c r="G40" s="85"/>
      <c r="H40" s="84"/>
      <c r="I40" s="85"/>
      <c r="J40" s="106"/>
    </row>
    <row r="41" spans="1:12" ht="24" customHeight="1" x14ac:dyDescent="0.2">
      <c r="A41" s="85" t="s">
        <v>28</v>
      </c>
      <c r="B41" s="85"/>
      <c r="C41" s="85"/>
      <c r="D41" s="85"/>
      <c r="E41" s="85"/>
      <c r="F41" s="85"/>
      <c r="G41" s="85"/>
      <c r="H41" s="84"/>
      <c r="I41" s="85"/>
    </row>
    <row r="42" spans="1:12" ht="24" customHeight="1" x14ac:dyDescent="0.2">
      <c r="L42" s="81" t="s">
        <v>21</v>
      </c>
    </row>
    <row r="43" spans="1:12" ht="24" customHeight="1" x14ac:dyDescent="0.2">
      <c r="A43" s="131" t="s">
        <v>51</v>
      </c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12" ht="24" customHeight="1" x14ac:dyDescent="0.2">
      <c r="A44" s="131" t="s">
        <v>14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2" ht="24" customHeight="1" x14ac:dyDescent="0.2">
      <c r="A45" s="82" t="str">
        <f>+A28</f>
        <v>สำหรับงวดหกเดือนสิ้นสุดวันที่ 30 มิถุนายน 2564</v>
      </c>
      <c r="B45" s="82"/>
      <c r="C45" s="82"/>
      <c r="D45" s="82"/>
      <c r="E45" s="82"/>
      <c r="F45" s="82"/>
      <c r="G45" s="82"/>
      <c r="H45" s="82"/>
      <c r="I45" s="82"/>
      <c r="J45" s="82"/>
    </row>
    <row r="46" spans="1:12" ht="24" customHeight="1" x14ac:dyDescent="0.2">
      <c r="A46" s="83"/>
      <c r="B46" s="83"/>
      <c r="C46" s="83"/>
      <c r="D46" s="83"/>
      <c r="E46" s="83"/>
      <c r="F46" s="83"/>
      <c r="G46" s="83"/>
      <c r="H46" s="84"/>
      <c r="I46" s="83"/>
      <c r="L46" s="81" t="s">
        <v>22</v>
      </c>
    </row>
    <row r="47" spans="1:12" ht="24" customHeight="1" x14ac:dyDescent="0.2">
      <c r="B47" s="85"/>
      <c r="C47" s="85"/>
      <c r="D47" s="85"/>
      <c r="E47" s="85"/>
      <c r="F47" s="85"/>
      <c r="G47" s="85"/>
      <c r="H47" s="109"/>
      <c r="I47" s="87"/>
      <c r="J47" s="104">
        <v>2564</v>
      </c>
      <c r="L47" s="104">
        <v>2563</v>
      </c>
    </row>
    <row r="48" spans="1:12" ht="24" customHeight="1" x14ac:dyDescent="0.2">
      <c r="A48" s="90" t="s">
        <v>15</v>
      </c>
      <c r="B48" s="85"/>
      <c r="C48" s="85"/>
      <c r="D48" s="85"/>
      <c r="E48" s="85"/>
      <c r="F48" s="85"/>
      <c r="G48" s="85"/>
      <c r="H48" s="109"/>
      <c r="I48" s="87"/>
      <c r="J48" s="104"/>
      <c r="L48" s="104"/>
    </row>
    <row r="49" spans="1:12" ht="24" customHeight="1" x14ac:dyDescent="0.2">
      <c r="A49" s="110" t="s">
        <v>116</v>
      </c>
      <c r="B49" s="110"/>
      <c r="C49" s="110"/>
      <c r="D49" s="110"/>
      <c r="E49" s="110"/>
      <c r="F49" s="85"/>
      <c r="G49" s="85"/>
      <c r="H49" s="84"/>
      <c r="I49" s="85"/>
      <c r="J49" s="106">
        <f>+J35</f>
        <v>-534397</v>
      </c>
      <c r="K49" s="92"/>
      <c r="L49" s="106">
        <f>+L35</f>
        <v>1557471</v>
      </c>
    </row>
    <row r="50" spans="1:12" s="114" customFormat="1" ht="24" customHeight="1" x14ac:dyDescent="0.2">
      <c r="A50" s="110" t="s">
        <v>108</v>
      </c>
      <c r="B50" s="110"/>
      <c r="C50" s="110"/>
      <c r="D50" s="110"/>
      <c r="E50" s="110"/>
      <c r="F50" s="110"/>
      <c r="G50" s="110"/>
      <c r="H50" s="111"/>
      <c r="I50" s="110"/>
      <c r="J50" s="112"/>
      <c r="K50" s="113"/>
      <c r="L50" s="112"/>
    </row>
    <row r="51" spans="1:12" ht="24" customHeight="1" x14ac:dyDescent="0.2">
      <c r="A51" s="85" t="s">
        <v>71</v>
      </c>
      <c r="B51" s="85"/>
      <c r="C51" s="85"/>
      <c r="D51" s="85"/>
      <c r="E51" s="85"/>
      <c r="F51" s="85"/>
      <c r="G51" s="85"/>
      <c r="H51" s="84"/>
      <c r="I51" s="85"/>
      <c r="J51" s="106"/>
      <c r="K51" s="92"/>
      <c r="L51" s="106"/>
    </row>
    <row r="52" spans="1:12" ht="24" customHeight="1" x14ac:dyDescent="0.2">
      <c r="A52" s="85" t="s">
        <v>32</v>
      </c>
      <c r="B52" s="85"/>
      <c r="C52" s="85"/>
      <c r="D52" s="85"/>
      <c r="E52" s="85"/>
      <c r="F52" s="85"/>
      <c r="G52" s="85"/>
      <c r="H52" s="84"/>
      <c r="I52" s="85"/>
      <c r="J52" s="106">
        <v>-1256005</v>
      </c>
      <c r="K52" s="92"/>
      <c r="L52" s="106">
        <v>-614043</v>
      </c>
    </row>
    <row r="53" spans="1:12" ht="24" customHeight="1" x14ac:dyDescent="0.2">
      <c r="A53" s="85" t="s">
        <v>50</v>
      </c>
      <c r="B53" s="85"/>
      <c r="C53" s="85"/>
      <c r="D53" s="85"/>
      <c r="E53" s="85"/>
      <c r="F53" s="85"/>
      <c r="G53" s="85"/>
      <c r="H53" s="84"/>
      <c r="I53" s="85"/>
      <c r="J53" s="3">
        <v>1229427</v>
      </c>
      <c r="K53" s="92"/>
      <c r="L53" s="3">
        <v>514451</v>
      </c>
    </row>
    <row r="54" spans="1:12" ht="24" customHeight="1" x14ac:dyDescent="0.2">
      <c r="A54" s="85" t="s">
        <v>46</v>
      </c>
      <c r="B54" s="85"/>
      <c r="C54" s="85"/>
      <c r="D54" s="85"/>
      <c r="E54" s="85"/>
      <c r="F54" s="85"/>
      <c r="G54" s="85"/>
      <c r="H54" s="84"/>
      <c r="I54" s="85"/>
      <c r="J54" s="106">
        <v>-755</v>
      </c>
      <c r="K54" s="92"/>
      <c r="L54" s="106">
        <v>-568</v>
      </c>
    </row>
    <row r="55" spans="1:12" ht="24" customHeight="1" x14ac:dyDescent="0.2">
      <c r="A55" s="98" t="s">
        <v>118</v>
      </c>
      <c r="B55" s="85"/>
      <c r="C55" s="85"/>
      <c r="D55" s="85"/>
      <c r="E55" s="85"/>
      <c r="F55" s="85"/>
      <c r="G55" s="85"/>
      <c r="H55" s="84"/>
      <c r="I55" s="85"/>
      <c r="J55" s="106">
        <v>353</v>
      </c>
      <c r="K55" s="92"/>
      <c r="L55" s="106">
        <v>-484</v>
      </c>
    </row>
    <row r="56" spans="1:12" ht="24" customHeight="1" x14ac:dyDescent="0.2">
      <c r="A56" s="85" t="s">
        <v>47</v>
      </c>
      <c r="B56" s="85"/>
      <c r="C56" s="85"/>
      <c r="D56" s="85"/>
      <c r="E56" s="85"/>
      <c r="F56" s="85"/>
      <c r="G56" s="85"/>
      <c r="H56" s="84"/>
      <c r="I56" s="85"/>
      <c r="J56" s="106">
        <v>-486175</v>
      </c>
      <c r="K56" s="92"/>
      <c r="L56" s="106">
        <v>-615507</v>
      </c>
    </row>
    <row r="57" spans="1:12" ht="24" customHeight="1" x14ac:dyDescent="0.2">
      <c r="A57" s="85" t="s">
        <v>62</v>
      </c>
      <c r="B57" s="85"/>
      <c r="C57" s="85"/>
      <c r="D57" s="85"/>
      <c r="E57" s="85"/>
      <c r="F57" s="85"/>
      <c r="G57" s="85"/>
      <c r="H57" s="84"/>
      <c r="I57" s="85"/>
      <c r="J57" s="106">
        <v>832816</v>
      </c>
      <c r="K57" s="92"/>
      <c r="L57" s="106">
        <v>841439</v>
      </c>
    </row>
    <row r="58" spans="1:12" ht="24" customHeight="1" x14ac:dyDescent="0.2">
      <c r="A58" s="85" t="s">
        <v>119</v>
      </c>
      <c r="B58" s="85"/>
      <c r="C58" s="85"/>
      <c r="D58" s="85"/>
      <c r="E58" s="85"/>
      <c r="F58" s="85"/>
      <c r="G58" s="85"/>
      <c r="H58" s="84"/>
      <c r="I58" s="85"/>
      <c r="J58" s="106">
        <v>32</v>
      </c>
      <c r="K58" s="92"/>
      <c r="L58" s="123" t="s">
        <v>129</v>
      </c>
    </row>
    <row r="59" spans="1:12" ht="24" customHeight="1" x14ac:dyDescent="0.2">
      <c r="A59" s="85" t="s">
        <v>120</v>
      </c>
      <c r="B59" s="85"/>
      <c r="C59" s="85"/>
      <c r="D59" s="85"/>
      <c r="E59" s="85"/>
      <c r="F59" s="85"/>
      <c r="G59" s="85"/>
      <c r="H59" s="84"/>
      <c r="I59" s="85"/>
      <c r="J59" s="106">
        <v>1008159</v>
      </c>
      <c r="K59" s="92"/>
      <c r="L59" s="106">
        <v>-952923</v>
      </c>
    </row>
    <row r="60" spans="1:12" ht="24" customHeight="1" x14ac:dyDescent="0.2">
      <c r="A60" s="90" t="s">
        <v>57</v>
      </c>
      <c r="B60" s="85"/>
      <c r="C60" s="85"/>
      <c r="D60" s="85"/>
      <c r="E60" s="85"/>
      <c r="F60" s="85"/>
      <c r="G60" s="85"/>
      <c r="H60" s="84"/>
      <c r="I60" s="85"/>
      <c r="J60" s="95">
        <f>SUM(J49:J59)</f>
        <v>793455</v>
      </c>
      <c r="K60" s="92"/>
      <c r="L60" s="95">
        <f>SUM(L49:L59)</f>
        <v>729836</v>
      </c>
    </row>
    <row r="61" spans="1:12" ht="24" customHeight="1" x14ac:dyDescent="0.2">
      <c r="A61" s="90" t="s">
        <v>48</v>
      </c>
      <c r="B61" s="85"/>
      <c r="C61" s="85"/>
      <c r="D61" s="85"/>
      <c r="E61" s="85"/>
      <c r="F61" s="85"/>
      <c r="G61" s="85"/>
      <c r="H61" s="84"/>
      <c r="I61" s="85"/>
      <c r="J61" s="106"/>
      <c r="K61" s="92"/>
      <c r="L61" s="106"/>
    </row>
    <row r="62" spans="1:12" ht="24" customHeight="1" x14ac:dyDescent="0.2">
      <c r="A62" s="85" t="s">
        <v>60</v>
      </c>
      <c r="B62" s="85"/>
      <c r="C62" s="85"/>
      <c r="D62" s="85"/>
      <c r="E62" s="85"/>
      <c r="F62" s="85"/>
      <c r="G62" s="85"/>
      <c r="H62" s="84"/>
      <c r="I62" s="85"/>
      <c r="J62" s="115">
        <v>-792486</v>
      </c>
      <c r="K62" s="92"/>
      <c r="L62" s="115">
        <v>-828569</v>
      </c>
    </row>
    <row r="63" spans="1:12" ht="24" customHeight="1" x14ac:dyDescent="0.2">
      <c r="A63" s="90" t="s">
        <v>49</v>
      </c>
      <c r="B63" s="85"/>
      <c r="C63" s="85"/>
      <c r="D63" s="85"/>
      <c r="E63" s="85"/>
      <c r="F63" s="85"/>
      <c r="G63" s="85"/>
      <c r="H63" s="84"/>
      <c r="I63" s="85"/>
      <c r="J63" s="115">
        <f>SUM(J62)</f>
        <v>-792486</v>
      </c>
      <c r="K63" s="92"/>
      <c r="L63" s="115">
        <f>SUM(L62)</f>
        <v>-828569</v>
      </c>
    </row>
    <row r="64" spans="1:12" ht="24" customHeight="1" x14ac:dyDescent="0.2">
      <c r="A64" s="90" t="s">
        <v>140</v>
      </c>
      <c r="B64" s="85"/>
      <c r="C64" s="85"/>
      <c r="D64" s="85"/>
      <c r="E64" s="85"/>
      <c r="F64" s="85"/>
      <c r="G64" s="85"/>
      <c r="H64" s="84"/>
      <c r="I64" s="85"/>
      <c r="J64" s="106">
        <f>SUM(J63,J60)</f>
        <v>969</v>
      </c>
      <c r="K64" s="92"/>
      <c r="L64" s="106">
        <f>SUM(L63,L60)</f>
        <v>-98733</v>
      </c>
    </row>
    <row r="65" spans="1:15" ht="24" customHeight="1" x14ac:dyDescent="0.2">
      <c r="A65" s="85" t="s">
        <v>58</v>
      </c>
      <c r="B65" s="85"/>
      <c r="C65" s="85"/>
      <c r="D65" s="85"/>
      <c r="E65" s="85"/>
      <c r="F65" s="85"/>
      <c r="G65" s="85"/>
      <c r="H65" s="84"/>
      <c r="I65" s="85"/>
      <c r="J65" s="116">
        <v>5006</v>
      </c>
      <c r="K65" s="92"/>
      <c r="L65" s="116">
        <v>161731</v>
      </c>
    </row>
    <row r="66" spans="1:15" ht="24" customHeight="1" thickBot="1" x14ac:dyDescent="0.25">
      <c r="A66" s="90" t="s">
        <v>121</v>
      </c>
      <c r="B66" s="85"/>
      <c r="C66" s="85"/>
      <c r="D66" s="85"/>
      <c r="E66" s="85" t="s">
        <v>20</v>
      </c>
      <c r="F66" s="85"/>
      <c r="G66" s="85"/>
      <c r="H66" s="84"/>
      <c r="I66" s="85"/>
      <c r="J66" s="117">
        <f>SUM(J64:J65)</f>
        <v>5975</v>
      </c>
      <c r="K66" s="92"/>
      <c r="L66" s="117">
        <f>SUM(L64:L65)</f>
        <v>62998</v>
      </c>
    </row>
    <row r="67" spans="1:15" ht="24" customHeight="1" thickTop="1" x14ac:dyDescent="0.2">
      <c r="A67" s="85"/>
      <c r="B67" s="85"/>
      <c r="C67" s="85"/>
      <c r="D67" s="85"/>
      <c r="E67" s="85"/>
      <c r="F67" s="85"/>
      <c r="G67" s="85"/>
      <c r="H67" s="84"/>
      <c r="I67" s="85"/>
      <c r="J67" s="106"/>
      <c r="K67" s="92"/>
      <c r="L67" s="106"/>
    </row>
    <row r="68" spans="1:15" s="85" customFormat="1" ht="24" customHeight="1" x14ac:dyDescent="0.2">
      <c r="A68" s="85" t="s">
        <v>28</v>
      </c>
      <c r="H68" s="84"/>
      <c r="K68" s="80"/>
      <c r="L68" s="79"/>
      <c r="M68" s="77"/>
      <c r="N68" s="77"/>
      <c r="O68" s="77"/>
    </row>
    <row r="69" spans="1:15" s="85" customFormat="1" ht="24" customHeight="1" x14ac:dyDescent="0.2">
      <c r="H69" s="84"/>
      <c r="K69" s="80"/>
      <c r="L69" s="79"/>
      <c r="M69" s="77"/>
      <c r="N69" s="77"/>
      <c r="O69" s="77"/>
    </row>
    <row r="70" spans="1:15" s="85" customFormat="1" ht="24" customHeight="1" x14ac:dyDescent="0.2">
      <c r="K70" s="80"/>
      <c r="L70" s="79"/>
      <c r="M70" s="77"/>
      <c r="N70" s="77"/>
      <c r="O70" s="77"/>
    </row>
    <row r="71" spans="1:15" s="85" customFormat="1" ht="24" customHeight="1" x14ac:dyDescent="0.2">
      <c r="K71" s="80"/>
      <c r="L71" s="79"/>
      <c r="M71" s="77"/>
      <c r="N71" s="77"/>
      <c r="O71" s="77"/>
    </row>
    <row r="72" spans="1:15" s="85" customFormat="1" ht="24" customHeight="1" x14ac:dyDescent="0.2">
      <c r="K72" s="80"/>
      <c r="L72" s="79"/>
      <c r="M72" s="77"/>
      <c r="N72" s="77"/>
      <c r="O72" s="77"/>
    </row>
    <row r="73" spans="1:15" ht="24" customHeight="1" x14ac:dyDescent="0.2">
      <c r="A73" s="85"/>
      <c r="B73" s="85"/>
      <c r="C73" s="85"/>
      <c r="D73" s="85"/>
      <c r="E73" s="85"/>
      <c r="F73" s="85"/>
      <c r="G73" s="85"/>
      <c r="H73" s="85"/>
      <c r="I73" s="85"/>
    </row>
    <row r="74" spans="1:15" ht="24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</row>
  </sheetData>
  <mergeCells count="6">
    <mergeCell ref="A2:J2"/>
    <mergeCell ref="A3:J3"/>
    <mergeCell ref="A26:J26"/>
    <mergeCell ref="A27:J27"/>
    <mergeCell ref="A43:J43"/>
    <mergeCell ref="A44:J44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2021-08-09T03:58:27Z</cp:lastPrinted>
  <dcterms:created xsi:type="dcterms:W3CDTF">2007-04-20T07:22:18Z</dcterms:created>
  <dcterms:modified xsi:type="dcterms:W3CDTF">2025-12-18T09:58:55Z</dcterms:modified>
</cp:coreProperties>
</file>