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Work\Project\egatif\2560\2\201708157410806T\"/>
    </mc:Choice>
  </mc:AlternateContent>
  <xr:revisionPtr revIDLastSave="0" documentId="8_{A757357B-B071-49A7-BD83-41D251BBCFEC}" xr6:coauthVersionLast="47" xr6:coauthVersionMax="47" xr10:uidLastSave="{00000000-0000-0000-0000-000000000000}"/>
  <bookViews>
    <workbookView xWindow="5070" yWindow="1800" windowWidth="18540" windowHeight="11385" activeTab="5" xr2:uid="{AAF46486-4A7A-4DEB-83D7-567733267C7A}"/>
  </bookViews>
  <sheets>
    <sheet name="BS2" sheetId="1" r:id="rId1"/>
    <sheet name="Investment3" sheetId="2" r:id="rId2"/>
    <sheet name="Investment4" sheetId="7" r:id="rId3"/>
    <sheet name=" PL5 (3-m)" sheetId="8" r:id="rId4"/>
    <sheet name="PL6 (6-m)" sheetId="3" r:id="rId5"/>
    <sheet name="CHANGE 7" sheetId="4" r:id="rId6"/>
    <sheet name="CF8" sheetId="5" r:id="rId7"/>
    <sheet name="Ratio 9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std3">'[1]Standing Data'!$C$4</definedName>
    <definedName name="_____std3">'[1]Standing Data'!$C$4</definedName>
    <definedName name="____std3">'[1]Standing Data'!$C$4</definedName>
    <definedName name="___std3">'[1]Standing Data'!$C$4</definedName>
    <definedName name="__std3">'[1]Standing Data'!$C$4</definedName>
    <definedName name="_Order1">255</definedName>
    <definedName name="_Order2">255</definedName>
    <definedName name="_std3" localSheetId="6">'[8]Standing Data'!$C$4</definedName>
    <definedName name="_std3">'[1]Standing Data'!$C$4</definedName>
    <definedName name="aoe">{"'Model'!$A$1:$N$53"}</definedName>
    <definedName name="Area1" localSheetId="3">#REF!</definedName>
    <definedName name="Area1" localSheetId="6">'CF8'!#REF!</definedName>
    <definedName name="Area1" localSheetId="2">#REF!</definedName>
    <definedName name="Area1">#REF!</definedName>
    <definedName name="AS2DocOpenMode">"AS2DocumentEdit"</definedName>
    <definedName name="AS2ReportLS">1</definedName>
    <definedName name="AS2SyncStepLS">0</definedName>
    <definedName name="AS2VersionLS">300</definedName>
    <definedName name="bb">{"'1561-Factory Equipments '!$A$5:$AH$196"}</definedName>
    <definedName name="beau">{"'Model'!$A$1:$N$53"}</definedName>
    <definedName name="BG_Del">15</definedName>
    <definedName name="BG_Ins">4</definedName>
    <definedName name="BG_Mod">6</definedName>
    <definedName name="Bud_c_wk" localSheetId="3">#REF!</definedName>
    <definedName name="Bud_c_wk" localSheetId="6">'CF8'!#REF!</definedName>
    <definedName name="Bud_c_wk" localSheetId="2">#REF!</definedName>
    <definedName name="Bud_c_wk">#REF!</definedName>
    <definedName name="BUYSELL" localSheetId="3">[2]Newspaper!#REF!</definedName>
    <definedName name="BUYSELL" localSheetId="6">[2]Newspaper!#REF!</definedName>
    <definedName name="BUYSELL" localSheetId="2">[2]Newspaper!#REF!</definedName>
    <definedName name="BUYSELL">[2]Newspaper!#REF!</definedName>
    <definedName name="CPNMB">"1"</definedName>
    <definedName name="CPPC2001">{"'Model'!$A$1:$N$53"}</definedName>
    <definedName name="Cus_c_wk">[3]CustomerCount!$CU$66</definedName>
    <definedName name="dd">{"'1561-Factory Equipments '!$A$5:$AH$196"}</definedName>
    <definedName name="DVNAM">""</definedName>
    <definedName name="DVTYP">"PRINTER"</definedName>
    <definedName name="EV__LASTREFTIME__">39829.3561342593</definedName>
    <definedName name="ex_rate">8.32</definedName>
    <definedName name="FMTYP">"*STD"</definedName>
    <definedName name="HTML_CodePage">874</definedName>
    <definedName name="HTML_Control">{"'Model'!$A$1:$N$53"}</definedName>
    <definedName name="HTML_Description">""</definedName>
    <definedName name="HTML_Email">""</definedName>
    <definedName name="HTML_Header">"Model"</definedName>
    <definedName name="HTML_LastUpdate">"31/7/01"</definedName>
    <definedName name="HTML_LineAfter">FALSE</definedName>
    <definedName name="HTML_LineBefore">FALSE</definedName>
    <definedName name="HTML_Name">"Bundit Sanguanprasert"</definedName>
    <definedName name="HTML_OBDlg2">TRUE</definedName>
    <definedName name="HTML_OBDlg4">TRUE</definedName>
    <definedName name="HTML_OS">0</definedName>
    <definedName name="HTML_PathFile">"C:\My Documents\TPS project\Carried Loss\SCC2.htm"</definedName>
    <definedName name="HTML_Title">"Model SCC"</definedName>
    <definedName name="iopo">{"'Model'!$A$1:$N$53"}</definedName>
    <definedName name="JBNAM">"INTERIMATB"</definedName>
    <definedName name="JBNMB">"903226"</definedName>
    <definedName name="ked">{"'Model'!$A$1:$N$53"}</definedName>
    <definedName name="LastFridayDateAdj" localSheetId="6">'[8]Standing Data'!$C$36</definedName>
    <definedName name="LastFridayDateAdj">'[1]Standing Data'!$C$36</definedName>
    <definedName name="LastFriDayNAVAdj" localSheetId="6">'[8]Standing Data'!$C$35</definedName>
    <definedName name="LastFriDayNAVAdj">'[1]Standing Data'!$C$35</definedName>
    <definedName name="List_LevelAssurance">'[4]Drop Down'!$B$2:$B$5</definedName>
    <definedName name="List_TypeProcedure">'[4]Drop Down'!$A$2:$A$7</definedName>
    <definedName name="LY_c_wk" localSheetId="3">#REF!</definedName>
    <definedName name="LY_c_wk" localSheetId="6">'CF8'!#REF!</definedName>
    <definedName name="LY_c_wk" localSheetId="2">#REF!</definedName>
    <definedName name="LY_c_wk">#REF!</definedName>
    <definedName name="mail" localSheetId="3">#REF!</definedName>
    <definedName name="mail" localSheetId="6">'CF8'!#REF!</definedName>
    <definedName name="mail" localSheetId="2">#REF!</definedName>
    <definedName name="mail">#REF!</definedName>
    <definedName name="Mall">'[5]Mall&amp;CPD'!$D$4:$CT$85</definedName>
    <definedName name="Mall_fin_adjust">'[5]Mall&amp;CPD'!$CZ$4:$DN$51</definedName>
    <definedName name="n">{"'Model'!$A$1:$N$53"}</definedName>
    <definedName name="navarea" localSheetId="3">#REF!</definedName>
    <definedName name="navarea" localSheetId="6">'CF8'!#REF!</definedName>
    <definedName name="navarea" localSheetId="2">#REF!</definedName>
    <definedName name="navarea">#REF!</definedName>
    <definedName name="NetAssetsValueperunit" localSheetId="6">'[8]Asset &amp; Liability'!$E$50+'[8]Asset &amp; Liability'!$E$50</definedName>
    <definedName name="NetAssetsValueperunit">'[1]Asset &amp; Liability'!$E$50+'[1]Asset &amp; Liability'!$E$50</definedName>
    <definedName name="NEW" localSheetId="3">[2]Newspaper!#REF!</definedName>
    <definedName name="NEW" localSheetId="2">[2]Newspaper!#REF!</definedName>
    <definedName name="NEW">[2]Newspaper!#REF!</definedName>
    <definedName name="NewsPaperEng" localSheetId="3">[2]Newspaper!#REF!</definedName>
    <definedName name="NewsPaperEng" localSheetId="6">[9]Newspaper!#REF!</definedName>
    <definedName name="NewsPaperEng" localSheetId="2">[2]Newspaper!#REF!</definedName>
    <definedName name="NewsPaperEng">[2]Newspaper!#REF!</definedName>
    <definedName name="NewsTitle" localSheetId="3">[2]Newspaper!#REF!</definedName>
    <definedName name="NewsTitle" localSheetId="6">[9]Newspaper!#REF!</definedName>
    <definedName name="NewsTitle" localSheetId="2">[2]Newspaper!#REF!</definedName>
    <definedName name="NewsTitle">[2]Newspaper!#REF!</definedName>
    <definedName name="NewsTitle2" localSheetId="3">[2]Newspaper!#REF!</definedName>
    <definedName name="NewsTitle2" localSheetId="6">[9]Newspaper!#REF!</definedName>
    <definedName name="NewsTitle2" localSheetId="2">[2]Newspaper!#REF!</definedName>
    <definedName name="NewsTitle2">[2]Newspaper!#REF!</definedName>
    <definedName name="NoofUnit" localSheetId="3">[2]Newspaper!#REF!</definedName>
    <definedName name="NoofUnit" localSheetId="6">[9]Newspaper!#REF!</definedName>
    <definedName name="NoofUnit" localSheetId="2">[2]Newspaper!#REF!</definedName>
    <definedName name="NoofUnit">[2]Newspaper!#REF!</definedName>
    <definedName name="NoOfUnits" localSheetId="3">#REF!</definedName>
    <definedName name="NoOfUnits" localSheetId="6">'CF8'!#REF!</definedName>
    <definedName name="NoOfUnits" localSheetId="2">#REF!</definedName>
    <definedName name="NoOfUnits">#REF!</definedName>
    <definedName name="NSProjectionMethodIndex">'[6]Non-Statistical Sampling Master'!$C$63</definedName>
    <definedName name="NSRequiredLevelOfEvidenceItems">'[6]Non-Statistical Sampling Master'!$C$50:$C$53</definedName>
    <definedName name="OQLIB">"QUSRSYS"</definedName>
    <definedName name="OQNAM">"SYDCUSTM2"</definedName>
    <definedName name="PCDAT">"02/03/2006"</definedName>
    <definedName name="PCDT2">"20060302"</definedName>
    <definedName name="PCTIM">"10:04:35"</definedName>
    <definedName name="Period" localSheetId="3">#REF!</definedName>
    <definedName name="Period" localSheetId="6">'CF8'!#REF!</definedName>
    <definedName name="Period" localSheetId="2">#REF!</definedName>
    <definedName name="Period">#REF!</definedName>
    <definedName name="PortDate" localSheetId="3">#REF!</definedName>
    <definedName name="PortDate" localSheetId="6">'CF8'!#REF!</definedName>
    <definedName name="PortDate" localSheetId="2">#REF!</definedName>
    <definedName name="PortDate">#REF!</definedName>
    <definedName name="PortName" localSheetId="3">#REF!</definedName>
    <definedName name="PortName" localSheetId="6">'CF8'!#REF!</definedName>
    <definedName name="PortName" localSheetId="2">#REF!</definedName>
    <definedName name="PortName">#REF!</definedName>
    <definedName name="_xlnm.Print_Area" localSheetId="0">'BS2'!$A$1:$J$49</definedName>
    <definedName name="_xlnm.Print_Area" localSheetId="6">'CF8'!$A$1:$N$48</definedName>
    <definedName name="_xlnm.Print_Area" localSheetId="5">'CHANGE 7'!$A$1:$K$48</definedName>
    <definedName name="PRIOR">" 5"</definedName>
    <definedName name="Q2_c_wk" localSheetId="3">#REF!</definedName>
    <definedName name="Q2_c_wk" localSheetId="6">'CF8'!#REF!</definedName>
    <definedName name="Q2_c_wk" localSheetId="2">#REF!</definedName>
    <definedName name="Q2_c_wk">#REF!</definedName>
    <definedName name="RemarkNAV2" localSheetId="6">'[8]Standing Data'!$C$29</definedName>
    <definedName name="RemarkNAV2">'[1]Standing Data'!$C$29</definedName>
    <definedName name="ReportName" localSheetId="3">#REF!</definedName>
    <definedName name="ReportName" localSheetId="6">'CF8'!#REF!</definedName>
    <definedName name="ReportName" localSheetId="2">#REF!</definedName>
    <definedName name="ReportName">#REF!</definedName>
    <definedName name="s">{"'Model'!$A$1:$N$53"}</definedName>
    <definedName name="show11" localSheetId="6">'[8]Net asset value'!$G$56</definedName>
    <definedName name="show11">'[1]Net asset value'!$G$56</definedName>
    <definedName name="SPDAT">"02/03/2006"</definedName>
    <definedName name="SPDT2">"20060302"</definedName>
    <definedName name="SPNAM">"QPRINT"</definedName>
    <definedName name="SPNMB">"1"</definedName>
    <definedName name="SPTIM">"095955"</definedName>
    <definedName name="STATE">"*SAVED"</definedName>
    <definedName name="TextRefCopyRangeCount">20</definedName>
    <definedName name="Total_SalesnoCon">[7]SalesByDev!$F$205</definedName>
    <definedName name="TOTPG">"12"</definedName>
    <definedName name="TTDesiredLevelOfEvidenceItems">'[6]Global Data'!$B$92:$B$95</definedName>
    <definedName name="tun">{"'Model'!$A$1:$N$53"}</definedName>
    <definedName name="TY_c_wk" localSheetId="3">#REF!</definedName>
    <definedName name="TY_c_wk" localSheetId="6">'CF8'!#REF!</definedName>
    <definedName name="TY_c_wk" localSheetId="2">#REF!</definedName>
    <definedName name="TY_c_wk">#REF!</definedName>
    <definedName name="USDAT">"BXG320C"</definedName>
    <definedName name="USNAM">"RESHMAS"</definedName>
    <definedName name="wrn.kpI." localSheetId="6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wrn.kpI.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ร">{"'Model'!$A$1:$N$53"}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F17" i="6"/>
  <c r="H17" i="6"/>
  <c r="F21" i="6"/>
  <c r="H21" i="6"/>
  <c r="A1" i="5"/>
  <c r="A2" i="5"/>
  <c r="A4" i="5"/>
  <c r="L11" i="5"/>
  <c r="L26" i="5" s="1"/>
  <c r="L33" i="5" s="1"/>
  <c r="L36" i="5" s="1"/>
  <c r="N26" i="5"/>
  <c r="N33" i="5" s="1"/>
  <c r="N36" i="5" s="1"/>
  <c r="L31" i="5"/>
  <c r="N31" i="5"/>
  <c r="A48" i="5"/>
  <c r="I255" i="5"/>
  <c r="I257" i="5" s="1"/>
  <c r="K255" i="5"/>
  <c r="K257" i="5" s="1"/>
  <c r="A1" i="4"/>
  <c r="A2" i="4"/>
  <c r="A4" i="4"/>
  <c r="A4" i="6" s="1"/>
  <c r="I12" i="4"/>
  <c r="I15" i="4"/>
  <c r="K15" i="4"/>
  <c r="K18" i="4" s="1"/>
  <c r="K21" i="4" s="1"/>
  <c r="I18" i="4"/>
  <c r="I21" i="4"/>
  <c r="H256" i="4"/>
  <c r="H258" i="4"/>
  <c r="A1" i="3"/>
  <c r="A2" i="3"/>
  <c r="H14" i="3"/>
  <c r="J14" i="3"/>
  <c r="H25" i="3"/>
  <c r="J25" i="3"/>
  <c r="H28" i="3"/>
  <c r="J28" i="3"/>
  <c r="H33" i="3"/>
  <c r="J33" i="3"/>
  <c r="H35" i="3"/>
  <c r="J35" i="3"/>
  <c r="A1" i="8"/>
  <c r="A2" i="8"/>
  <c r="H14" i="8"/>
  <c r="J14" i="8"/>
  <c r="H25" i="8"/>
  <c r="J25" i="8"/>
  <c r="H28" i="8"/>
  <c r="J28" i="8"/>
  <c r="H33" i="8"/>
  <c r="J33" i="8"/>
  <c r="H35" i="8"/>
  <c r="J35" i="8"/>
  <c r="A3" i="7"/>
  <c r="F19" i="7"/>
  <c r="H19" i="7"/>
  <c r="J19" i="7"/>
  <c r="F25" i="7"/>
  <c r="H25" i="7"/>
  <c r="J25" i="7"/>
  <c r="F27" i="7"/>
  <c r="H27" i="7"/>
  <c r="J27" i="7"/>
  <c r="A33" i="7"/>
  <c r="A3" i="2"/>
  <c r="F19" i="2"/>
  <c r="H19" i="2"/>
  <c r="J19" i="2"/>
  <c r="F25" i="2"/>
  <c r="H25" i="2"/>
  <c r="J25" i="2"/>
  <c r="F27" i="2"/>
  <c r="H27" i="2"/>
  <c r="J27" i="2"/>
  <c r="A33" i="2"/>
  <c r="H21" i="1"/>
  <c r="J21" i="1"/>
  <c r="H27" i="1"/>
  <c r="J27" i="1"/>
  <c r="H29" i="1"/>
  <c r="J29" i="1"/>
  <c r="H36" i="1"/>
  <c r="J36" i="1"/>
  <c r="A48" i="8" l="1"/>
  <c r="A48" i="3"/>
  <c r="A48" i="4" s="1"/>
  <c r="A48" i="6" s="1"/>
</calcChain>
</file>

<file path=xl/sharedStrings.xml><?xml version="1.0" encoding="utf-8"?>
<sst xmlns="http://schemas.openxmlformats.org/spreadsheetml/2006/main" count="198" uniqueCount="128">
  <si>
    <t xml:space="preserve">North Bangkok Power Plant Block 1 Infrastructure Fund, Electricity Generating </t>
  </si>
  <si>
    <t>Authority of Thailand</t>
  </si>
  <si>
    <t>Statement of Assets and Liabilities</t>
  </si>
  <si>
    <t>Unaudited</t>
  </si>
  <si>
    <t>Audited</t>
  </si>
  <si>
    <t xml:space="preserve">  31 December</t>
  </si>
  <si>
    <t>2016</t>
  </si>
  <si>
    <t>Notes</t>
  </si>
  <si>
    <t xml:space="preserve"> Baht</t>
  </si>
  <si>
    <t>Assets</t>
  </si>
  <si>
    <t xml:space="preserve">Investment at fair value </t>
  </si>
  <si>
    <t>Cash and cash equivalents</t>
  </si>
  <si>
    <t>Account receivable from the investment in rights to</t>
  </si>
  <si>
    <t>availability payment</t>
  </si>
  <si>
    <t>11 b)</t>
  </si>
  <si>
    <t>Other assets</t>
  </si>
  <si>
    <t>Total assets</t>
  </si>
  <si>
    <t>Liabilities</t>
  </si>
  <si>
    <t xml:space="preserve">Accrued expenses </t>
  </si>
  <si>
    <t>Total liabilities</t>
  </si>
  <si>
    <t>Net assets</t>
  </si>
  <si>
    <t>Net assets represented by</t>
  </si>
  <si>
    <t xml:space="preserve">Capital received from unitholders </t>
  </si>
  <si>
    <t xml:space="preserve">Retained earnings </t>
  </si>
  <si>
    <t>Net asset value per unit (Baht)</t>
  </si>
  <si>
    <t>Number of units outstanding at the end of the period (units)</t>
  </si>
  <si>
    <t>.......................................................................            .......................................................................</t>
  </si>
  <si>
    <t xml:space="preserve">(Piraj Migasena)                                                   (Sunee  Naewphanich)   </t>
  </si>
  <si>
    <t xml:space="preserve">Executive Vice President                                                     Vice President              </t>
  </si>
  <si>
    <t>North Bangkok Power Plant Block 1 Infrastructure Fund, Electricity Generating Authority of Thailand</t>
  </si>
  <si>
    <t>Cost</t>
  </si>
  <si>
    <t>Fair value</t>
  </si>
  <si>
    <t xml:space="preserve">% of </t>
  </si>
  <si>
    <t>Maturity</t>
  </si>
  <si>
    <t xml:space="preserve"> Baht'000</t>
  </si>
  <si>
    <t xml:space="preserve"> fair value</t>
  </si>
  <si>
    <t>date</t>
  </si>
  <si>
    <t>Type of investments</t>
  </si>
  <si>
    <t>Investment in Power Plant Infrastructure Business</t>
  </si>
  <si>
    <t>Investment in rights to availability payment agreement</t>
  </si>
  <si>
    <t>of North Bangkok Power Plant Block 1,</t>
  </si>
  <si>
    <t>Electricity Generating Authority of Thailand,</t>
  </si>
  <si>
    <t xml:space="preserve">the benefits cover the period from </t>
  </si>
  <si>
    <t>8 July 2015 until 7 July 2035</t>
  </si>
  <si>
    <t>Total investment in</t>
  </si>
  <si>
    <t>Power Plant Infrastructure Business</t>
  </si>
  <si>
    <t>Investment in securities</t>
  </si>
  <si>
    <t>Total investment in securities</t>
  </si>
  <si>
    <t>Total investments</t>
  </si>
  <si>
    <t>Statement of Operations (Unaudited)</t>
  </si>
  <si>
    <t>Investment income</t>
  </si>
  <si>
    <t>Interest income</t>
  </si>
  <si>
    <t>Total income</t>
  </si>
  <si>
    <t xml:space="preserve">Expenses </t>
  </si>
  <si>
    <t>Management fee</t>
  </si>
  <si>
    <t>10, 11 a)</t>
  </si>
  <si>
    <t>Trustee fee</t>
  </si>
  <si>
    <t>Professional fee</t>
  </si>
  <si>
    <t>Registrar fee</t>
  </si>
  <si>
    <t>Other expenses</t>
  </si>
  <si>
    <t>Total expenses</t>
  </si>
  <si>
    <t xml:space="preserve"> </t>
  </si>
  <si>
    <t>Net investment income</t>
  </si>
  <si>
    <t>Increase in net assets from operations</t>
  </si>
  <si>
    <t>Statement of Changes in Net Assets (Unaudited)</t>
  </si>
  <si>
    <t xml:space="preserve">Increase in net assets </t>
  </si>
  <si>
    <t xml:space="preserve">   from operations during the period </t>
  </si>
  <si>
    <t>Net increase in net assets from operations</t>
  </si>
  <si>
    <t>Dividend payment</t>
  </si>
  <si>
    <t>Net assets at the beginning of the period</t>
  </si>
  <si>
    <t>Net assets at the end of the period</t>
  </si>
  <si>
    <t>Statement of Cash Flows (Unaudited)</t>
  </si>
  <si>
    <t>Cash flows from operating activities</t>
  </si>
  <si>
    <t>- Purchase of investment in securities</t>
  </si>
  <si>
    <t>- Disposal of investment in securities</t>
  </si>
  <si>
    <t>- Increase in other assets</t>
  </si>
  <si>
    <t>- Losses from disposal of investment in securities</t>
  </si>
  <si>
    <t>- Interest income</t>
  </si>
  <si>
    <t xml:space="preserve">- Cash receipt from interest income </t>
  </si>
  <si>
    <t>Net cash provided by operating activities</t>
  </si>
  <si>
    <t>Cash flows from financing activities</t>
  </si>
  <si>
    <t>Net cash used in financing activities</t>
  </si>
  <si>
    <t>Net decrease in cash and cash equivalents</t>
  </si>
  <si>
    <t>Cash and cash equivalents at the beginning of the period</t>
  </si>
  <si>
    <t>Cash and cash equivalents at the end of the period</t>
  </si>
  <si>
    <t>Significant Financial Information and Ratios (Unaudited)</t>
  </si>
  <si>
    <t>Information on operating results (per unit)</t>
  </si>
  <si>
    <t>Net assets value at the beginning of the period</t>
  </si>
  <si>
    <t>Income from investing activities:</t>
  </si>
  <si>
    <t>Total income from investing activities</t>
  </si>
  <si>
    <t>Net assets value at the end of the period</t>
  </si>
  <si>
    <t>Ratio of increase in net assets from operations to</t>
  </si>
  <si>
    <t>Significant financial ratios and additional information</t>
  </si>
  <si>
    <t>Net assets at the end of the period (Baht'000)</t>
  </si>
  <si>
    <t>Ratio of total expenses to average net assets during the period (%)</t>
  </si>
  <si>
    <t>Ratio of investment income to average net assets during the period (%)</t>
  </si>
  <si>
    <t>Average net assets value during the period (Baht'000)</t>
  </si>
  <si>
    <t>2017</t>
  </si>
  <si>
    <t>(and as at 31 December 2016 : Baht 20,371 million)</t>
  </si>
  <si>
    <t xml:space="preserve">      in rights to availability payment</t>
  </si>
  <si>
    <r>
      <t>Less</t>
    </r>
    <r>
      <rPr>
        <sz val="10"/>
        <rFont val="Arial"/>
        <family val="2"/>
      </rPr>
      <t xml:space="preserve"> Dividend payment</t>
    </r>
  </si>
  <si>
    <t>Bank of Thailand: BOT 3/182/60</t>
  </si>
  <si>
    <t>- Decrease in investment in rights to availability payment</t>
  </si>
  <si>
    <t>- Increase in account receivable from the investment</t>
  </si>
  <si>
    <t>average net assets during the period (%)</t>
  </si>
  <si>
    <t>Details of Investments</t>
  </si>
  <si>
    <t>31 December 2016 (Audited)</t>
  </si>
  <si>
    <t>Bank of Thailand: BOT 33/182/59</t>
  </si>
  <si>
    <t>16 February 2017</t>
  </si>
  <si>
    <t>5 April 2017</t>
  </si>
  <si>
    <t>Bank of Thailand: BOT 02/363/59</t>
  </si>
  <si>
    <t xml:space="preserve">Adjustments to reconcile increase in net assets from </t>
  </si>
  <si>
    <t>For the six-month period ended 30 June 2017</t>
  </si>
  <si>
    <t>As at 30 June 2017</t>
  </si>
  <si>
    <t>30 June</t>
  </si>
  <si>
    <t>30 June 2017 (Unaudited)</t>
  </si>
  <si>
    <t>For the three-month period ended 30 June 2017</t>
  </si>
  <si>
    <t>(at cost as at 30 June 2017 : Baht 20,138 million)</t>
  </si>
  <si>
    <t>26 October 2017</t>
  </si>
  <si>
    <t>Increase (Decrease) in net assets during the period</t>
  </si>
  <si>
    <t>- Decrease in accrued expenses</t>
  </si>
  <si>
    <t>- Unrealised loss (gain) from investment valuation</t>
  </si>
  <si>
    <t>The accompanying condensed notes to interim financial information on pages 10 to 16 are an integral part of this interim financial information.</t>
  </si>
  <si>
    <t>Bank of Thailand: BOT 4/364/59</t>
  </si>
  <si>
    <t>Gains (Losses) from investment</t>
  </si>
  <si>
    <t>Unrealised gains (losses) from investment valuation</t>
  </si>
  <si>
    <t>Total gains (losses) from investment</t>
  </si>
  <si>
    <t>operations to net cash provided by operating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</si>
</sst>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71" formatCode="_-* #,##0.00_-;\-* #,##0.00_-;_-* &quot;-&quot;??_-;_-@_-"/>
    <numFmt numFmtId="182" formatCode="#,##0;\(#,##0\);&quot;-&quot;;@"/>
    <numFmt numFmtId="183" formatCode="#,##0.00;\(#,##0.00\)"/>
    <numFmt numFmtId="184" formatCode="#,##0.00\ ;\(#,##0.00\)"/>
    <numFmt numFmtId="185" formatCode="#,##0\ ;\(#,##0\)"/>
    <numFmt numFmtId="186" formatCode="#,##0.0000;\(#,##0.0000\);&quot;-&quot;;@"/>
    <numFmt numFmtId="187" formatCode="#,##0.00;\(#,##0.00\);&quot;-&quot;;@"/>
    <numFmt numFmtId="188" formatCode="#,##0;\(#,##0\)"/>
    <numFmt numFmtId="190" formatCode="#,##0.0000"/>
    <numFmt numFmtId="191" formatCode="_(* #,##0_);_(* \(#,##0\);_(* &quot;-&quot;??_);_(@_)"/>
    <numFmt numFmtId="192" formatCode="#,##0.0000;\(#,##0.0000\)"/>
    <numFmt numFmtId="193" formatCode="_(* #,##0_);_(* \(#,##0\);_(* &quot;-&quot;_)\ \ \ \ \ ;_(@_)"/>
    <numFmt numFmtId="194" formatCode="#,##0.0000;\-#,##0.0000"/>
    <numFmt numFmtId="200" formatCode="_-* #,##0.00\ _€_-;\-* #,##0.00\ _€_-;_-* &quot;-&quot;??\ _€_-;_-@_-"/>
    <numFmt numFmtId="201" formatCode="_-* #,##0.00\ &quot;€&quot;_-;\-* #,##0.00\ &quot;€&quot;_-;_-* &quot;-&quot;??\ &quot;€&quot;_-;_-@_-"/>
    <numFmt numFmtId="212" formatCode="0.0\ \x_);\(0.0\ \x\)"/>
    <numFmt numFmtId="231" formatCode="[$-F800]dddd\,\ mmmm\ dd\,\ yyyy"/>
  </numFmts>
  <fonts count="23">
    <font>
      <sz val="14"/>
      <name val="Cordia New"/>
      <family val="2"/>
    </font>
    <font>
      <sz val="14"/>
      <name val="Cordia New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2"/>
      <name val="바탕체"/>
      <family val="3"/>
      <charset val="129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8"/>
      <color indexed="22"/>
      <name val="Arial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u/>
      <sz val="10"/>
      <color rgb="FF7A1818"/>
      <name val="Georgia"/>
      <family val="1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6">
    <xf numFmtId="0" fontId="0" fillId="0" borderId="0"/>
    <xf numFmtId="0" fontId="3" fillId="0" borderId="0"/>
    <xf numFmtId="38" fontId="3" fillId="0" borderId="0"/>
    <xf numFmtId="38" fontId="3" fillId="0" borderId="0" applyFont="0" applyFill="0" applyBorder="0" applyAlignment="0" applyProtection="0"/>
    <xf numFmtId="38" fontId="3" fillId="0" borderId="0"/>
    <xf numFmtId="38" fontId="3" fillId="0" borderId="0" applyFont="0" applyFill="0" applyBorder="0" applyAlignment="0" applyProtection="0"/>
    <xf numFmtId="38" fontId="3" fillId="0" borderId="0"/>
    <xf numFmtId="38" fontId="3" fillId="0" borderId="0" applyFont="0" applyFill="0" applyBorder="0" applyAlignment="0" applyProtection="0"/>
    <xf numFmtId="38" fontId="3" fillId="0" borderId="0"/>
    <xf numFmtId="38" fontId="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6" fillId="0" borderId="0"/>
    <xf numFmtId="0" fontId="2" fillId="0" borderId="0"/>
    <xf numFmtId="0" fontId="14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3" fillId="0" borderId="0"/>
    <xf numFmtId="0" fontId="22" fillId="0" borderId="0"/>
    <xf numFmtId="0" fontId="3" fillId="0" borderId="0"/>
    <xf numFmtId="0" fontId="18" fillId="0" borderId="0"/>
    <xf numFmtId="0" fontId="16" fillId="0" borderId="0"/>
    <xf numFmtId="0" fontId="18" fillId="0" borderId="0"/>
    <xf numFmtId="0" fontId="3" fillId="0" borderId="0">
      <protection locked="0"/>
    </xf>
    <xf numFmtId="0" fontId="12" fillId="0" borderId="0"/>
    <xf numFmtId="0" fontId="17" fillId="0" borderId="0"/>
    <xf numFmtId="0" fontId="13" fillId="0" borderId="0"/>
    <xf numFmtId="0" fontId="4" fillId="0" borderId="0"/>
    <xf numFmtId="0" fontId="4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12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7" fillId="0" borderId="0" xfId="0" applyFont="1" applyFill="1" applyAlignment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82" fontId="7" fillId="0" borderId="1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82" fontId="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left" vertical="center"/>
    </xf>
    <xf numFmtId="18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84" fontId="9" fillId="0" borderId="0" xfId="0" applyNumberFormat="1" applyFont="1" applyFill="1" applyBorder="1" applyAlignment="1">
      <alignment horizontal="center" vertical="center"/>
    </xf>
    <xf numFmtId="182" fontId="3" fillId="0" borderId="0" xfId="81" applyNumberFormat="1" applyFont="1" applyFill="1" applyBorder="1" applyAlignment="1">
      <alignment horizontal="center" vertical="center"/>
    </xf>
    <xf numFmtId="185" fontId="3" fillId="0" borderId="0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182" fontId="3" fillId="0" borderId="0" xfId="70" applyNumberFormat="1" applyFont="1" applyFill="1" applyBorder="1" applyAlignment="1">
      <alignment horizontal="right" vertical="center"/>
    </xf>
    <xf numFmtId="182" fontId="3" fillId="0" borderId="1" xfId="7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vertical="center"/>
    </xf>
    <xf numFmtId="190" fontId="3" fillId="0" borderId="0" xfId="0" applyNumberFormat="1" applyFont="1" applyFill="1" applyBorder="1" applyAlignment="1">
      <alignment vertical="center"/>
    </xf>
    <xf numFmtId="194" fontId="3" fillId="0" borderId="0" xfId="0" applyNumberFormat="1" applyFont="1" applyFill="1" applyAlignment="1">
      <alignment horizontal="right" vertical="center"/>
    </xf>
    <xf numFmtId="186" fontId="2" fillId="0" borderId="0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Alignment="1">
      <alignment horizontal="right" vertical="center"/>
    </xf>
    <xf numFmtId="184" fontId="3" fillId="0" borderId="0" xfId="0" applyNumberFormat="1" applyFont="1" applyFill="1" applyAlignment="1">
      <alignment vertical="center"/>
    </xf>
    <xf numFmtId="182" fontId="10" fillId="0" borderId="0" xfId="0" applyNumberFormat="1" applyFont="1" applyFill="1" applyBorder="1" applyAlignment="1">
      <alignment horizontal="right" vertical="center"/>
    </xf>
    <xf numFmtId="0" fontId="3" fillId="0" borderId="0" xfId="8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right" vertical="center"/>
    </xf>
    <xf numFmtId="182" fontId="7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2" fontId="7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91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82" fontId="3" fillId="0" borderId="1" xfId="65" applyNumberFormat="1" applyFont="1" applyFill="1" applyBorder="1" applyAlignment="1">
      <alignment horizontal="right" vertical="center"/>
    </xf>
    <xf numFmtId="182" fontId="3" fillId="0" borderId="0" xfId="65" applyNumberFormat="1" applyFont="1" applyFill="1" applyBorder="1" applyAlignment="1">
      <alignment horizontal="right" vertical="center"/>
    </xf>
    <xf numFmtId="182" fontId="3" fillId="0" borderId="0" xfId="65" applyNumberFormat="1" applyFont="1" applyFill="1" applyBorder="1" applyAlignment="1">
      <alignment vertical="center"/>
    </xf>
    <xf numFmtId="187" fontId="3" fillId="0" borderId="1" xfId="83" applyNumberFormat="1" applyFont="1" applyFill="1" applyBorder="1" applyAlignment="1">
      <alignment horizontal="right" vertical="center"/>
    </xf>
    <xf numFmtId="0" fontId="3" fillId="0" borderId="0" xfId="59" applyFont="1" applyFill="1" applyAlignment="1">
      <alignment vertical="top"/>
    </xf>
    <xf numFmtId="37" fontId="3" fillId="0" borderId="0" xfId="59" applyNumberFormat="1" applyFont="1" applyFill="1" applyBorder="1" applyAlignment="1">
      <alignment horizontal="right" vertical="top"/>
    </xf>
    <xf numFmtId="0" fontId="3" fillId="0" borderId="0" xfId="59" applyFont="1" applyFill="1" applyBorder="1" applyAlignment="1">
      <alignment horizontal="right" vertical="top"/>
    </xf>
    <xf numFmtId="37" fontId="7" fillId="0" borderId="0" xfId="59" applyNumberFormat="1" applyFont="1" applyFill="1" applyBorder="1" applyAlignment="1">
      <alignment vertical="top"/>
    </xf>
    <xf numFmtId="182" fontId="3" fillId="0" borderId="0" xfId="59" applyNumberFormat="1" applyFont="1" applyFill="1" applyAlignment="1">
      <alignment vertical="top"/>
    </xf>
    <xf numFmtId="37" fontId="3" fillId="0" borderId="0" xfId="59" applyNumberFormat="1" applyFont="1" applyFill="1" applyBorder="1" applyAlignment="1">
      <alignment vertical="top"/>
    </xf>
    <xf numFmtId="0" fontId="3" fillId="0" borderId="0" xfId="59" applyFont="1" applyFill="1" applyAlignment="1">
      <alignment horizontal="right" vertical="top"/>
    </xf>
    <xf numFmtId="182" fontId="3" fillId="0" borderId="0" xfId="59" applyNumberFormat="1" applyFont="1" applyFill="1" applyBorder="1" applyAlignment="1">
      <alignment vertical="top"/>
    </xf>
    <xf numFmtId="49" fontId="3" fillId="0" borderId="0" xfId="59" quotePrefix="1" applyNumberFormat="1" applyFont="1" applyFill="1" applyAlignment="1">
      <alignment horizontal="center" vertical="top"/>
    </xf>
    <xf numFmtId="15" fontId="3" fillId="0" borderId="0" xfId="0" applyNumberFormat="1" applyFont="1" applyAlignment="1">
      <alignment vertical="center"/>
    </xf>
    <xf numFmtId="37" fontId="3" fillId="0" borderId="2" xfId="59" applyNumberFormat="1" applyFont="1" applyFill="1" applyBorder="1" applyAlignment="1">
      <alignment vertical="top"/>
    </xf>
    <xf numFmtId="39" fontId="3" fillId="0" borderId="2" xfId="59" applyNumberFormat="1" applyFont="1" applyFill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60" applyFont="1" applyFill="1" applyAlignment="1">
      <alignment vertical="center"/>
    </xf>
    <xf numFmtId="0" fontId="7" fillId="0" borderId="0" xfId="60" applyFont="1" applyFill="1" applyAlignment="1">
      <alignment horizontal="right" vertical="center"/>
    </xf>
    <xf numFmtId="0" fontId="7" fillId="0" borderId="0" xfId="60" applyFont="1" applyFill="1" applyAlignment="1">
      <alignment horizontal="left" vertical="center"/>
    </xf>
    <xf numFmtId="0" fontId="7" fillId="0" borderId="1" xfId="60" applyFont="1" applyFill="1" applyBorder="1" applyAlignment="1">
      <alignment vertical="center"/>
    </xf>
    <xf numFmtId="0" fontId="7" fillId="0" borderId="1" xfId="60" applyFont="1" applyFill="1" applyBorder="1" applyAlignment="1">
      <alignment horizontal="left" vertical="center"/>
    </xf>
    <xf numFmtId="0" fontId="7" fillId="0" borderId="3" xfId="60" applyFont="1" applyFill="1" applyBorder="1" applyAlignment="1">
      <alignment horizontal="left" vertical="center"/>
    </xf>
    <xf numFmtId="0" fontId="7" fillId="0" borderId="0" xfId="60" applyFont="1" applyFill="1" applyBorder="1" applyAlignment="1">
      <alignment vertical="center"/>
    </xf>
    <xf numFmtId="0" fontId="7" fillId="0" borderId="0" xfId="60" applyFont="1" applyFill="1" applyBorder="1" applyAlignment="1">
      <alignment horizontal="left" vertical="center"/>
    </xf>
    <xf numFmtId="0" fontId="7" fillId="0" borderId="0" xfId="60" applyFont="1" applyFill="1" applyBorder="1" applyAlignment="1">
      <alignment horizontal="right" vertical="center"/>
    </xf>
    <xf numFmtId="0" fontId="3" fillId="0" borderId="0" xfId="60" applyFont="1" applyFill="1" applyAlignment="1">
      <alignment vertical="center"/>
    </xf>
    <xf numFmtId="0" fontId="3" fillId="0" borderId="0" xfId="60" applyFont="1" applyFill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184" fontId="7" fillId="0" borderId="0" xfId="60" applyNumberFormat="1" applyFont="1" applyFill="1" applyAlignment="1">
      <alignment vertical="center"/>
    </xf>
    <xf numFmtId="182" fontId="7" fillId="0" borderId="1" xfId="60" applyNumberFormat="1" applyFont="1" applyFill="1" applyBorder="1" applyAlignment="1">
      <alignment horizontal="right" vertical="center"/>
    </xf>
    <xf numFmtId="0" fontId="7" fillId="0" borderId="0" xfId="60" applyFont="1" applyFill="1" applyBorder="1" applyAlignment="1">
      <alignment horizontal="center" vertical="center"/>
    </xf>
    <xf numFmtId="182" fontId="7" fillId="0" borderId="0" xfId="60" applyNumberFormat="1" applyFont="1" applyFill="1" applyBorder="1" applyAlignment="1">
      <alignment horizontal="right" vertical="center"/>
    </xf>
    <xf numFmtId="0" fontId="3" fillId="0" borderId="0" xfId="60" applyFont="1" applyFill="1" applyBorder="1" applyAlignment="1">
      <alignment horizontal="center" vertical="center"/>
    </xf>
    <xf numFmtId="182" fontId="3" fillId="0" borderId="0" xfId="60" applyNumberFormat="1" applyFont="1" applyFill="1" applyAlignment="1">
      <alignment vertical="center"/>
    </xf>
    <xf numFmtId="182" fontId="3" fillId="0" borderId="1" xfId="60" applyNumberFormat="1" applyFont="1" applyFill="1" applyBorder="1" applyAlignment="1">
      <alignment horizontal="right" vertical="center"/>
    </xf>
    <xf numFmtId="182" fontId="3" fillId="0" borderId="0" xfId="60" applyNumberFormat="1" applyFont="1" applyFill="1" applyAlignment="1">
      <alignment horizontal="right" vertical="center"/>
    </xf>
    <xf numFmtId="182" fontId="3" fillId="0" borderId="1" xfId="60" applyNumberFormat="1" applyFont="1" applyFill="1" applyBorder="1" applyAlignment="1">
      <alignment vertical="center"/>
    </xf>
    <xf numFmtId="182" fontId="3" fillId="0" borderId="0" xfId="60" applyNumberFormat="1" applyFont="1" applyFill="1" applyBorder="1" applyAlignment="1">
      <alignment vertical="center"/>
    </xf>
    <xf numFmtId="182" fontId="3" fillId="0" borderId="4" xfId="60" applyNumberFormat="1" applyFont="1" applyFill="1" applyBorder="1" applyAlignment="1">
      <alignment vertical="center"/>
    </xf>
    <xf numFmtId="0" fontId="7" fillId="0" borderId="0" xfId="60" quotePrefix="1" applyFont="1" applyFill="1" applyAlignment="1">
      <alignment horizontal="left" vertical="center"/>
    </xf>
    <xf numFmtId="184" fontId="3" fillId="0" borderId="0" xfId="60" applyNumberFormat="1" applyFont="1" applyFill="1" applyAlignment="1">
      <alignment vertical="center"/>
    </xf>
    <xf numFmtId="0" fontId="3" fillId="0" borderId="0" xfId="60" applyFont="1" applyFill="1" applyAlignment="1">
      <alignment horizontal="left" vertical="center"/>
    </xf>
    <xf numFmtId="182" fontId="3" fillId="0" borderId="0" xfId="60" applyNumberFormat="1" applyFont="1" applyFill="1" applyBorder="1" applyAlignment="1">
      <alignment horizontal="right" vertical="center"/>
    </xf>
    <xf numFmtId="182" fontId="3" fillId="0" borderId="2" xfId="60" applyNumberFormat="1" applyFont="1" applyFill="1" applyBorder="1" applyAlignment="1">
      <alignment vertical="center"/>
    </xf>
    <xf numFmtId="0" fontId="11" fillId="0" borderId="1" xfId="60" applyFont="1" applyFill="1" applyBorder="1" applyAlignment="1">
      <alignment vertical="center"/>
    </xf>
    <xf numFmtId="0" fontId="3" fillId="0" borderId="1" xfId="60" applyFont="1" applyFill="1" applyBorder="1" applyAlignment="1">
      <alignment vertical="center"/>
    </xf>
    <xf numFmtId="0" fontId="3" fillId="0" borderId="3" xfId="60" applyFont="1" applyFill="1" applyBorder="1" applyAlignment="1">
      <alignment vertical="center"/>
    </xf>
    <xf numFmtId="0" fontId="3" fillId="0" borderId="0" xfId="60" applyFont="1" applyFill="1" applyAlignment="1">
      <alignment horizontal="right" vertical="center"/>
    </xf>
    <xf numFmtId="0" fontId="3" fillId="0" borderId="0" xfId="60" quotePrefix="1" applyFont="1" applyFill="1" applyAlignment="1">
      <alignment horizontal="left" vertical="center"/>
    </xf>
    <xf numFmtId="0" fontId="3" fillId="0" borderId="0" xfId="60" applyFont="1" applyFill="1" applyBorder="1" applyAlignment="1">
      <alignment vertical="center"/>
    </xf>
    <xf numFmtId="182" fontId="3" fillId="0" borderId="2" xfId="60" applyNumberFormat="1" applyFont="1" applyFill="1" applyBorder="1" applyAlignment="1">
      <alignment horizontal="right" vertical="center"/>
    </xf>
    <xf numFmtId="182" fontId="3" fillId="0" borderId="3" xfId="60" applyNumberFormat="1" applyFont="1" applyFill="1" applyBorder="1" applyAlignment="1">
      <alignment vertical="center"/>
    </xf>
    <xf numFmtId="182" fontId="3" fillId="0" borderId="0" xfId="60" applyNumberFormat="1" applyFont="1" applyFill="1" applyAlignment="1">
      <alignment horizontal="center" vertical="center"/>
    </xf>
    <xf numFmtId="186" fontId="3" fillId="0" borderId="0" xfId="60" applyNumberFormat="1" applyFont="1" applyFill="1" applyAlignment="1">
      <alignment horizontal="right" vertical="center"/>
    </xf>
    <xf numFmtId="187" fontId="3" fillId="0" borderId="0" xfId="60" applyNumberFormat="1" applyFont="1" applyFill="1" applyBorder="1" applyAlignment="1">
      <alignment horizontal="right" vertical="center"/>
    </xf>
    <xf numFmtId="186" fontId="3" fillId="0" borderId="0" xfId="60" applyNumberFormat="1" applyFont="1" applyFill="1" applyBorder="1" applyAlignment="1">
      <alignment horizontal="right" vertical="center"/>
    </xf>
    <xf numFmtId="186" fontId="3" fillId="0" borderId="2" xfId="60" applyNumberFormat="1" applyFont="1" applyFill="1" applyBorder="1" applyAlignment="1">
      <alignment vertical="center"/>
    </xf>
    <xf numFmtId="183" fontId="3" fillId="0" borderId="0" xfId="60" applyNumberFormat="1" applyFont="1" applyFill="1" applyAlignment="1">
      <alignment horizontal="right" vertical="center"/>
    </xf>
    <xf numFmtId="188" fontId="3" fillId="0" borderId="0" xfId="60" applyNumberFormat="1" applyFont="1" applyFill="1" applyAlignment="1">
      <alignment horizontal="right" vertical="center"/>
    </xf>
    <xf numFmtId="182" fontId="7" fillId="0" borderId="0" xfId="60" applyNumberFormat="1" applyFont="1" applyFill="1" applyAlignment="1">
      <alignment horizontal="left" vertical="center"/>
    </xf>
    <xf numFmtId="182" fontId="7" fillId="0" borderId="0" xfId="60" applyNumberFormat="1" applyFont="1" applyFill="1" applyAlignment="1">
      <alignment horizontal="center" vertical="center"/>
    </xf>
    <xf numFmtId="182" fontId="7" fillId="0" borderId="3" xfId="60" applyNumberFormat="1" applyFont="1" applyFill="1" applyBorder="1" applyAlignment="1">
      <alignment horizontal="right" vertical="center"/>
    </xf>
    <xf numFmtId="0" fontId="9" fillId="0" borderId="0" xfId="60" applyNumberFormat="1" applyFont="1" applyFill="1" applyBorder="1" applyProtection="1"/>
    <xf numFmtId="0" fontId="9" fillId="0" borderId="0" xfId="60" applyFont="1" applyFill="1" applyAlignment="1">
      <alignment vertical="center"/>
    </xf>
    <xf numFmtId="192" fontId="3" fillId="0" borderId="0" xfId="60" applyNumberFormat="1" applyFont="1" applyFill="1" applyAlignment="1">
      <alignment horizontal="right" vertical="center"/>
    </xf>
    <xf numFmtId="193" fontId="3" fillId="0" borderId="0" xfId="60" applyNumberFormat="1" applyFont="1" applyFill="1" applyAlignment="1">
      <alignment horizontal="right" vertical="center"/>
    </xf>
    <xf numFmtId="183" fontId="3" fillId="0" borderId="0" xfId="60" applyNumberFormat="1" applyFont="1" applyFill="1" applyAlignment="1">
      <alignment vertical="center"/>
    </xf>
    <xf numFmtId="193" fontId="3" fillId="0" borderId="0" xfId="60" applyNumberFormat="1" applyFont="1" applyFill="1" applyAlignment="1">
      <alignment vertical="center"/>
    </xf>
    <xf numFmtId="0" fontId="3" fillId="0" borderId="0" xfId="60" applyFont="1" applyFill="1" applyAlignment="1">
      <alignment horizontal="justify" vertical="center"/>
    </xf>
    <xf numFmtId="182" fontId="3" fillId="0" borderId="0" xfId="60" applyNumberFormat="1" applyFont="1" applyFill="1" applyBorder="1" applyAlignment="1">
      <alignment horizontal="center" vertical="center"/>
    </xf>
    <xf numFmtId="0" fontId="7" fillId="0" borderId="0" xfId="60" quotePrefix="1" applyFont="1" applyFill="1" applyBorder="1" applyAlignment="1">
      <alignment horizontal="right" vertical="center" wrapText="1"/>
    </xf>
    <xf numFmtId="0" fontId="7" fillId="0" borderId="0" xfId="81" applyFont="1" applyFill="1" applyBorder="1" applyAlignment="1">
      <alignment horizontal="left" vertical="center"/>
    </xf>
    <xf numFmtId="0" fontId="7" fillId="0" borderId="0" xfId="81" applyFont="1" applyFill="1" applyAlignment="1">
      <alignment horizontal="left" vertical="center"/>
    </xf>
    <xf numFmtId="0" fontId="3" fillId="0" borderId="0" xfId="81" applyFont="1" applyFill="1" applyAlignment="1">
      <alignment vertical="center"/>
    </xf>
    <xf numFmtId="184" fontId="7" fillId="0" borderId="0" xfId="81" applyNumberFormat="1" applyFont="1" applyFill="1" applyBorder="1" applyAlignment="1">
      <alignment horizontal="center" vertical="center"/>
    </xf>
    <xf numFmtId="184" fontId="3" fillId="0" borderId="0" xfId="81" applyNumberFormat="1" applyFont="1" applyFill="1" applyAlignment="1">
      <alignment vertical="center"/>
    </xf>
    <xf numFmtId="182" fontId="7" fillId="0" borderId="1" xfId="81" applyNumberFormat="1" applyFont="1" applyFill="1" applyBorder="1" applyAlignment="1">
      <alignment horizontal="center" vertical="center"/>
    </xf>
    <xf numFmtId="182" fontId="7" fillId="0" borderId="1" xfId="81" applyNumberFormat="1" applyFont="1" applyFill="1" applyBorder="1" applyAlignment="1">
      <alignment horizontal="right" vertical="center"/>
    </xf>
    <xf numFmtId="182" fontId="3" fillId="0" borderId="0" xfId="81" applyNumberFormat="1" applyFont="1" applyFill="1" applyBorder="1" applyAlignment="1">
      <alignment vertical="center"/>
    </xf>
    <xf numFmtId="182" fontId="3" fillId="0" borderId="0" xfId="81" applyNumberFormat="1" applyFont="1" applyFill="1" applyAlignment="1">
      <alignment vertical="center"/>
    </xf>
    <xf numFmtId="182" fontId="3" fillId="0" borderId="1" xfId="81" applyNumberFormat="1" applyFont="1" applyFill="1" applyBorder="1" applyAlignment="1">
      <alignment vertical="center"/>
    </xf>
    <xf numFmtId="182" fontId="3" fillId="0" borderId="0" xfId="81" applyNumberFormat="1" applyFont="1" applyFill="1" applyBorder="1" applyAlignment="1">
      <alignment horizontal="right" vertical="center"/>
    </xf>
    <xf numFmtId="182" fontId="3" fillId="0" borderId="1" xfId="81" applyNumberFormat="1" applyFont="1" applyFill="1" applyBorder="1" applyAlignment="1">
      <alignment horizontal="right" vertical="center"/>
    </xf>
    <xf numFmtId="182" fontId="3" fillId="0" borderId="0" xfId="81" applyNumberFormat="1" applyFont="1" applyFill="1" applyAlignment="1">
      <alignment horizontal="right" vertical="center"/>
    </xf>
    <xf numFmtId="182" fontId="3" fillId="0" borderId="2" xfId="81" applyNumberFormat="1" applyFont="1" applyFill="1" applyBorder="1" applyAlignment="1">
      <alignment horizontal="right" vertical="center"/>
    </xf>
    <xf numFmtId="0" fontId="7" fillId="0" borderId="0" xfId="81" applyFont="1" applyFill="1" applyAlignment="1">
      <alignment vertical="center"/>
    </xf>
    <xf numFmtId="0" fontId="7" fillId="0" borderId="0" xfId="81" applyFont="1" applyFill="1" applyAlignment="1">
      <alignment horizontal="right" vertical="center"/>
    </xf>
    <xf numFmtId="0" fontId="7" fillId="0" borderId="1" xfId="61" applyFont="1" applyFill="1" applyBorder="1" applyAlignment="1">
      <alignment vertical="center"/>
    </xf>
    <xf numFmtId="0" fontId="7" fillId="0" borderId="1" xfId="81" applyFont="1" applyFill="1" applyBorder="1" applyAlignment="1">
      <alignment vertical="center"/>
    </xf>
    <xf numFmtId="0" fontId="7" fillId="0" borderId="1" xfId="81" applyFont="1" applyFill="1" applyBorder="1" applyAlignment="1">
      <alignment horizontal="left" vertical="center"/>
    </xf>
    <xf numFmtId="0" fontId="7" fillId="0" borderId="3" xfId="81" applyFont="1" applyFill="1" applyBorder="1" applyAlignment="1">
      <alignment horizontal="left" vertical="center"/>
    </xf>
    <xf numFmtId="0" fontId="3" fillId="0" borderId="0" xfId="81" applyFont="1" applyFill="1" applyBorder="1" applyAlignment="1">
      <alignment vertical="center"/>
    </xf>
    <xf numFmtId="184" fontId="3" fillId="0" borderId="0" xfId="81" applyNumberFormat="1" applyFont="1" applyFill="1" applyBorder="1" applyAlignment="1">
      <alignment vertical="center"/>
    </xf>
    <xf numFmtId="0" fontId="3" fillId="0" borderId="0" xfId="80" quotePrefix="1" applyFont="1" applyFill="1" applyAlignment="1">
      <alignment vertical="center"/>
    </xf>
    <xf numFmtId="0" fontId="3" fillId="0" borderId="0" xfId="81" quotePrefix="1" applyFont="1" applyFill="1" applyAlignment="1">
      <alignment vertical="center"/>
    </xf>
    <xf numFmtId="0" fontId="3" fillId="0" borderId="0" xfId="81" applyFont="1" applyFill="1" applyBorder="1" applyAlignment="1">
      <alignment horizontal="center" vertical="center"/>
    </xf>
    <xf numFmtId="0" fontId="7" fillId="0" borderId="0" xfId="61" applyFont="1" applyFill="1" applyBorder="1" applyAlignment="1">
      <alignment vertical="center"/>
    </xf>
    <xf numFmtId="187" fontId="3" fillId="0" borderId="0" xfId="59" applyNumberFormat="1" applyFont="1" applyFill="1" applyBorder="1" applyAlignment="1">
      <alignment vertical="top"/>
    </xf>
    <xf numFmtId="0" fontId="3" fillId="0" borderId="0" xfId="59" applyFont="1" applyFill="1" applyAlignment="1">
      <alignment horizontal="center" vertical="top"/>
    </xf>
    <xf numFmtId="187" fontId="3" fillId="0" borderId="1" xfId="65" applyNumberFormat="1" applyFont="1" applyFill="1" applyBorder="1" applyAlignment="1">
      <alignment horizontal="right" vertical="center"/>
    </xf>
    <xf numFmtId="49" fontId="7" fillId="0" borderId="0" xfId="0" quotePrefix="1" applyNumberFormat="1" applyFont="1" applyFill="1" applyAlignment="1">
      <alignment horizontal="right" vertical="center"/>
    </xf>
    <xf numFmtId="37" fontId="3" fillId="0" borderId="3" xfId="0" applyNumberFormat="1" applyFont="1" applyFill="1" applyBorder="1" applyAlignment="1">
      <alignment vertical="center"/>
    </xf>
    <xf numFmtId="182" fontId="3" fillId="0" borderId="3" xfId="0" applyNumberFormat="1" applyFont="1" applyFill="1" applyBorder="1" applyAlignment="1">
      <alignment vertical="center"/>
    </xf>
    <xf numFmtId="186" fontId="3" fillId="0" borderId="0" xfId="0" applyNumberFormat="1" applyFont="1" applyFill="1" applyAlignment="1">
      <alignment horizontal="right" vertical="center"/>
    </xf>
    <xf numFmtId="186" fontId="3" fillId="0" borderId="0" xfId="0" applyNumberFormat="1" applyFont="1" applyFill="1" applyAlignment="1">
      <alignment vertical="center"/>
    </xf>
    <xf numFmtId="186" fontId="3" fillId="0" borderId="3" xfId="0" applyNumberFormat="1" applyFont="1" applyFill="1" applyBorder="1" applyAlignment="1">
      <alignment vertical="center"/>
    </xf>
    <xf numFmtId="186" fontId="3" fillId="0" borderId="1" xfId="0" applyNumberFormat="1" applyFont="1" applyFill="1" applyBorder="1" applyAlignment="1">
      <alignment horizontal="right" vertical="center"/>
    </xf>
    <xf numFmtId="183" fontId="3" fillId="0" borderId="0" xfId="0" applyNumberFormat="1" applyFont="1" applyFill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7" fontId="3" fillId="0" borderId="6" xfId="72" applyNumberFormat="1" applyFont="1" applyFill="1" applyBorder="1" applyAlignment="1">
      <alignment vertical="center"/>
    </xf>
    <xf numFmtId="37" fontId="3" fillId="0" borderId="0" xfId="72" applyNumberFormat="1" applyFont="1" applyFill="1" applyBorder="1" applyAlignment="1">
      <alignment vertical="center"/>
    </xf>
    <xf numFmtId="182" fontId="3" fillId="0" borderId="6" xfId="65" applyNumberFormat="1" applyFont="1" applyFill="1" applyBorder="1" applyAlignment="1">
      <alignment horizontal="right" vertical="center"/>
    </xf>
    <xf numFmtId="187" fontId="3" fillId="0" borderId="6" xfId="84" applyNumberFormat="1" applyFont="1" applyFill="1" applyBorder="1" applyAlignment="1">
      <alignment horizontal="right" vertical="center"/>
    </xf>
    <xf numFmtId="37" fontId="3" fillId="0" borderId="0" xfId="63" applyNumberFormat="1" applyFont="1" applyFill="1" applyBorder="1" applyAlignment="1">
      <alignment vertical="top"/>
    </xf>
    <xf numFmtId="0" fontId="3" fillId="0" borderId="0" xfId="63" applyFont="1" applyFill="1" applyAlignment="1">
      <alignment horizontal="right" vertical="top"/>
    </xf>
    <xf numFmtId="0" fontId="22" fillId="0" borderId="0" xfId="56" applyFont="1"/>
    <xf numFmtId="187" fontId="3" fillId="0" borderId="0" xfId="84" applyNumberFormat="1" applyFont="1" applyFill="1" applyBorder="1" applyAlignment="1">
      <alignment horizontal="right" vertical="center"/>
    </xf>
    <xf numFmtId="182" fontId="3" fillId="0" borderId="6" xfId="81" applyNumberFormat="1" applyFont="1" applyFill="1" applyBorder="1" applyAlignment="1">
      <alignment horizontal="right" vertical="center"/>
    </xf>
    <xf numFmtId="182" fontId="3" fillId="0" borderId="6" xfId="81" applyNumberFormat="1" applyFont="1" applyFill="1" applyBorder="1" applyAlignment="1">
      <alignment vertical="center"/>
    </xf>
    <xf numFmtId="186" fontId="3" fillId="0" borderId="0" xfId="81" applyNumberFormat="1" applyFont="1" applyFill="1" applyBorder="1" applyAlignment="1">
      <alignment vertical="center"/>
    </xf>
    <xf numFmtId="186" fontId="3" fillId="0" borderId="6" xfId="81" applyNumberFormat="1" applyFont="1" applyFill="1" applyBorder="1" applyAlignment="1">
      <alignment vertical="center"/>
    </xf>
    <xf numFmtId="186" fontId="3" fillId="0" borderId="0" xfId="81" applyNumberFormat="1" applyFont="1" applyFill="1" applyBorder="1" applyAlignment="1">
      <alignment horizontal="right" vertical="center"/>
    </xf>
    <xf numFmtId="231" fontId="3" fillId="0" borderId="0" xfId="0" applyNumberFormat="1" applyFont="1" applyFill="1" applyAlignment="1">
      <alignment horizontal="center" vertical="center"/>
    </xf>
    <xf numFmtId="182" fontId="7" fillId="0" borderId="0" xfId="60" quotePrefix="1" applyNumberFormat="1" applyFont="1" applyFill="1" applyAlignment="1">
      <alignment horizontal="left" vertical="center"/>
    </xf>
    <xf numFmtId="186" fontId="3" fillId="0" borderId="5" xfId="60" applyNumberFormat="1" applyFont="1" applyFill="1" applyBorder="1" applyAlignment="1">
      <alignment vertical="center"/>
    </xf>
    <xf numFmtId="0" fontId="3" fillId="0" borderId="0" xfId="81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60" applyFont="1" applyFill="1" applyAlignment="1">
      <alignment horizontal="left" vertical="center"/>
    </xf>
    <xf numFmtId="0" fontId="3" fillId="0" borderId="3" xfId="60" applyFont="1" applyFill="1" applyBorder="1" applyAlignment="1">
      <alignment horizontal="justify" vertical="center" wrapText="1"/>
    </xf>
    <xf numFmtId="0" fontId="7" fillId="0" borderId="0" xfId="81" applyFont="1" applyFill="1" applyAlignment="1">
      <alignment horizontal="left" vertical="center"/>
    </xf>
    <xf numFmtId="0" fontId="3" fillId="0" borderId="3" xfId="81" applyFont="1" applyFill="1" applyBorder="1" applyAlignment="1">
      <alignment horizontal="left" vertical="center" wrapText="1"/>
    </xf>
  </cellXfs>
  <cellStyles count="96">
    <cellStyle name=" 1" xfId="1" xr:uid="{3C7F35B4-2F59-4429-9EA3-7D13BD6F1D8A}"/>
    <cellStyle name=" a specified number of montd" xfId="2" xr:uid="{C687D412-83EB-4602-A154-3D3B04D59DF4}"/>
    <cellStyle name=" a specified number of montd 2" xfId="3" xr:uid="{59FD1AE0-D5FD-43D3-BB7E-24168E6325BF}"/>
    <cellStyle name=" before or after a specified number of montd" xfId="4" xr:uid="{C8FC6C54-C7B5-4B2A-8B4D-6EB2558C8463}"/>
    <cellStyle name=" before or after a specified number of montd 2" xfId="5" xr:uid="{2C805DA5-5032-487C-AEE6-45E5026934FB}"/>
    <cellStyle name=" between two dateœ" xfId="6" xr:uid="{A21985F5-5EF2-48AE-899C-161DFA98899A}"/>
    <cellStyle name=" between two dateœ 2" xfId="7" xr:uid="{D56F97C8-C205-4E28-910C-9F6525F0C5D3}"/>
    <cellStyle name=" of whole workdays between two dateœ" xfId="8" xr:uid="{E855298C-05F9-4EEF-8851-166B92FBD5DE}"/>
    <cellStyle name=" of whole workdays between two dateœ 2" xfId="9" xr:uid="{43C97B4B-93E2-4365-A9C1-FF32AE1F4A1E}"/>
    <cellStyle name="Comma 10" xfId="10" xr:uid="{8AC67C22-6EB2-4F3B-8AB3-065D99400968}"/>
    <cellStyle name="Comma 11" xfId="11" xr:uid="{9F86661F-A8D7-4DD6-A8C2-2183EB18E7E5}"/>
    <cellStyle name="Comma 172" xfId="12" xr:uid="{053F4661-1C79-45CA-89AF-22990B63C7F1}"/>
    <cellStyle name="Comma 172 2" xfId="13" xr:uid="{5B179CAB-95E4-4B6F-9688-F0AE0876E190}"/>
    <cellStyle name="Comma 172 3" xfId="14" xr:uid="{8E54007F-FB9E-4448-863B-4F5466E53787}"/>
    <cellStyle name="Comma 172 4" xfId="15" xr:uid="{373D9B72-0CA6-4ABE-B8B5-2129F6998CD5}"/>
    <cellStyle name="Comma 172 5" xfId="16" xr:uid="{1E961D8E-6E0C-4B47-A05D-5223A84CD7E0}"/>
    <cellStyle name="Comma 2" xfId="17" xr:uid="{CA38A889-887B-4D66-B770-55E0869B9695}"/>
    <cellStyle name="Comma 2 2" xfId="18" xr:uid="{F78A2160-CF24-435E-A784-2ED2F3425E8C}"/>
    <cellStyle name="Comma 2 2 2" xfId="19" xr:uid="{36CFA895-FECF-4660-9E82-F2D9C8227DFB}"/>
    <cellStyle name="Comma 2 2 2 2" xfId="20" xr:uid="{189BE81E-8D45-4CD2-B50C-F82A94CD5AE4}"/>
    <cellStyle name="Comma 2 2 2 3" xfId="21" xr:uid="{8A199CE4-2925-4370-A890-A0A7FB39FB95}"/>
    <cellStyle name="Comma 2 2 2 4" xfId="22" xr:uid="{8CF34B16-AB3B-4646-8AB6-F4734AF914E1}"/>
    <cellStyle name="Comma 2 2 2 5" xfId="23" xr:uid="{CF350D62-E34B-43B7-AA4B-4447E495B72B}"/>
    <cellStyle name="Comma 2 2 3" xfId="24" xr:uid="{EA651C90-628B-4B70-B54A-F14F98D475E5}"/>
    <cellStyle name="Comma 2 2 4" xfId="25" xr:uid="{EB052F27-8347-4FE1-A9CD-475F8274F6DE}"/>
    <cellStyle name="Comma 2 2 5" xfId="26" xr:uid="{6A00F934-6906-4B1D-9A81-002F92596038}"/>
    <cellStyle name="Comma 2 2 6" xfId="27" xr:uid="{4DDFC025-3E0E-4429-88CB-A2E6ECF4458A}"/>
    <cellStyle name="Comma 2 3" xfId="28" xr:uid="{0557907B-0976-42D2-B409-E0CD55690C75}"/>
    <cellStyle name="Comma 2 4" xfId="29" xr:uid="{49BC7840-553D-45CF-AB9D-53F516F7B1B4}"/>
    <cellStyle name="Comma 3" xfId="30" xr:uid="{EF4D817A-3D4A-44BB-B191-7BEBC6FB5659}"/>
    <cellStyle name="Comma 3 2" xfId="31" xr:uid="{3FDCCE42-FE37-43ED-8514-ACDAAD25B238}"/>
    <cellStyle name="Comma 3 2 2" xfId="32" xr:uid="{B4BE5E72-1FD6-4FD4-8EF4-C1BF26287E7A}"/>
    <cellStyle name="Comma 3 2 3" xfId="33" xr:uid="{916B7129-5B69-4715-AB43-63CB04628A1D}"/>
    <cellStyle name="Comma 3 2 4" xfId="34" xr:uid="{BC882D9D-B56C-4381-BE85-C00736F7F25C}"/>
    <cellStyle name="Comma 3 3" xfId="35" xr:uid="{BDB4821E-B7F8-4458-91A4-1C32BFE779BD}"/>
    <cellStyle name="Comma 3 4" xfId="36" xr:uid="{ED6E29B2-BB68-4E12-9694-944A805E27FD}"/>
    <cellStyle name="Comma 3 5" xfId="37" xr:uid="{AD2D800B-7964-4F6C-B057-CE2A7CE1C4C9}"/>
    <cellStyle name="Comma 3 6" xfId="38" xr:uid="{F2761E8B-506B-4CBD-A714-23BD56116AFD}"/>
    <cellStyle name="Comma 3 7" xfId="39" xr:uid="{4551B726-59AF-4E2E-90F3-179696D004FA}"/>
    <cellStyle name="Comma 4" xfId="40" xr:uid="{1976E3F3-50B8-47C7-89C7-56483891796B}"/>
    <cellStyle name="Comma 4 2" xfId="41" xr:uid="{5B24443F-2168-4F21-9A78-6099A4C6271E}"/>
    <cellStyle name="Comma 5" xfId="42" xr:uid="{DF3EB1D3-4571-4E52-98C5-AF4C4F6F86F5}"/>
    <cellStyle name="Comma 56" xfId="43" xr:uid="{20F3F35A-D739-45B4-BC3C-5CFDD3BB500E}"/>
    <cellStyle name="Comma 56 2" xfId="44" xr:uid="{18C39E9C-41CE-4246-B5C9-1121DEAAC082}"/>
    <cellStyle name="Comma 6" xfId="45" xr:uid="{68FC42AD-A00D-4C5A-A9A8-F2E6885E2113}"/>
    <cellStyle name="Comma 7" xfId="46" xr:uid="{625C1B85-7905-41DF-A5B9-199307AC77E1}"/>
    <cellStyle name="Comma 7 2" xfId="47" xr:uid="{22E1FC30-FEC4-484D-B366-E27E71173082}"/>
    <cellStyle name="Comma 7 3" xfId="48" xr:uid="{0FDB9EC8-CC6E-4B9D-951E-B79102F5307A}"/>
    <cellStyle name="Comma 7 4" xfId="49" xr:uid="{F8D1E632-D0CC-4F55-B242-23224BB88529}"/>
    <cellStyle name="Comma 8" xfId="50" xr:uid="{9561FFF7-59A1-40E1-B0ED-9FBA321AAC94}"/>
    <cellStyle name="Comma 9" xfId="51" xr:uid="{EE1F6DAB-AEA1-4B37-9129-D6F1E29938AE}"/>
    <cellStyle name="Currency 2" xfId="52" xr:uid="{C75D50C7-0886-4E0A-929D-272258E7DA86}"/>
    <cellStyle name="Hyperlink 2" xfId="53" xr:uid="{0B35E9E8-F38A-4D03-BED9-2F2454BEEABA}"/>
    <cellStyle name="Hyperlink 3" xfId="54" xr:uid="{D52807DC-29D5-43AA-B854-A9AAABD98AC8}"/>
    <cellStyle name="Normal 11 50" xfId="55" xr:uid="{5E825231-254C-4C5B-907B-2A81DF3F7EB3}"/>
    <cellStyle name="Normal 15" xfId="56" xr:uid="{AF16C637-D83C-4912-A5AA-ED7F1936D470}"/>
    <cellStyle name="Normal 15 51" xfId="57" xr:uid="{585B484E-1440-4E05-9929-E051C2CFEB25}"/>
    <cellStyle name="Normal 165" xfId="58" xr:uid="{5E1CEA88-64A3-4B60-8D66-D2F9148F9238}"/>
    <cellStyle name="Normal 2" xfId="59" xr:uid="{09035113-0DCA-47F6-B152-1E325493F282}"/>
    <cellStyle name="Normal 2 2" xfId="60" xr:uid="{4562C44E-D2AB-4B1F-B045-71457DCFFD00}"/>
    <cellStyle name="Normal 2 2 2" xfId="61" xr:uid="{87829AB6-692F-46AC-84CB-D59415471F54}"/>
    <cellStyle name="Normal 2 3" xfId="62" xr:uid="{3C1A8759-807C-45E3-B0DB-F68F92C86683}"/>
    <cellStyle name="Normal 2 3 2" xfId="63" xr:uid="{E6101C8C-8C67-4448-8F0B-6308A286AC7D}"/>
    <cellStyle name="Normal 2 3 3" xfId="64" xr:uid="{7D740D25-A7DF-4BEC-8ED3-AC4B4A94978B}"/>
    <cellStyle name="Normal 2 7" xfId="65" xr:uid="{FD013C41-8D21-4A4D-9DA9-68397E5C526F}"/>
    <cellStyle name="Normal 2 8" xfId="66" xr:uid="{983E6FF1-1EA2-412A-8728-0F692F78F66D}"/>
    <cellStyle name="Normal 2 8 2" xfId="67" xr:uid="{B9FD9AFB-D2DA-45EF-8600-34131F065586}"/>
    <cellStyle name="Normal 201" xfId="68" xr:uid="{F94FCF63-EAF0-4A72-9173-EA5177B4C01C}"/>
    <cellStyle name="Normal 202" xfId="69" xr:uid="{5FCB0A13-6427-433E-BC16-45A1BABDF8C0}"/>
    <cellStyle name="Normal 3" xfId="70" xr:uid="{FE05DE03-25B5-4A70-AE43-29A4B5B37F0B}"/>
    <cellStyle name="Normal 3 2" xfId="71" xr:uid="{4FD87A29-ABD0-4ACE-A5AB-ADA79F906302}"/>
    <cellStyle name="Normal 3 2 2" xfId="72" xr:uid="{F2896B7C-A3DC-4796-91F7-0841458C90BA}"/>
    <cellStyle name="Normal 3 2 3" xfId="73" xr:uid="{95A54D2B-0696-4FAF-A95B-EE8F2FB5024F}"/>
    <cellStyle name="Normal 3 3" xfId="74" xr:uid="{9F0C3F0C-6AD7-480E-A9F1-8EA1901DF71B}"/>
    <cellStyle name="Normal 4" xfId="75" xr:uid="{036950C6-208E-452C-AD20-6CD8420ED779}"/>
    <cellStyle name="Normal 5" xfId="76" xr:uid="{D1E9DD1F-A411-4093-A254-A3FF5EF79383}"/>
    <cellStyle name="Normal 6" xfId="77" xr:uid="{3FF37BDD-39B4-4B90-93A0-0926866D47BC}"/>
    <cellStyle name="Normal 7" xfId="78" xr:uid="{0605AC08-44DA-436F-B463-3C552562CFD3}"/>
    <cellStyle name="Normal 7 6 2" xfId="79" xr:uid="{A4B2E0FC-EEA3-4351-9FDB-4C1C9538E825}"/>
    <cellStyle name="Normal_Major Cineplex Lifestyle Property Fund_122010" xfId="80" xr:uid="{388CB506-ED95-4592-9DBB-A25BA7673D43}"/>
    <cellStyle name="Normal_TLGF 310512" xfId="81" xr:uid="{C998DA6E-645D-4AD4-AD2E-5BEA8D21668D}"/>
    <cellStyle name="Percent 18 2" xfId="82" xr:uid="{E0D42742-C63F-4CFD-92E0-1B300D0BAA3A}"/>
    <cellStyle name="Percent 2" xfId="83" xr:uid="{9F671336-D789-4F98-BBEF-B495F91B551D}"/>
    <cellStyle name="Percent 2 2" xfId="84" xr:uid="{81D531C1-B8E2-446E-B530-85B7E99CC1A0}"/>
    <cellStyle name="Percent 2 2 2" xfId="85" xr:uid="{CC00D56F-2832-4A36-80B3-EF778F5A45C5}"/>
    <cellStyle name="Percent 2 3" xfId="86" xr:uid="{AF6330EB-1E54-4A60-B726-A7D3D4856104}"/>
    <cellStyle name="Percent 22 2" xfId="87" xr:uid="{ED3BC606-E84C-4CE4-A94E-65E3564C2F6A}"/>
    <cellStyle name="Percent 3" xfId="88" xr:uid="{E00371CC-27B1-4B14-96A9-964DEBBDF099}"/>
    <cellStyle name="Percent 3 2" xfId="89" xr:uid="{E7EE7233-19AD-46DB-9113-75C060184941}"/>
    <cellStyle name="Percent 4" xfId="90" xr:uid="{9C009B20-6261-4FF0-959C-ABD05583F2B0}"/>
    <cellStyle name="Percent 5" xfId="91" xr:uid="{730C4A05-D674-43A8-B867-EAA5292EDF2F}"/>
    <cellStyle name="Percent 5 2 2" xfId="92" xr:uid="{6925C571-C93E-4B93-8671-A9076C9331CA}"/>
    <cellStyle name="Percent 5 5" xfId="93" xr:uid="{006945A0-C846-44EC-A633-036AD669A566}"/>
    <cellStyle name="ปกติ" xfId="0" builtinId="0"/>
    <cellStyle name="콤마_12월 " xfId="94" xr:uid="{D31F25E7-BE2B-42E4-AB27-2C2083FAFA73}"/>
    <cellStyle name="하이퍼링크_Gift Lo (FY05~06) " xfId="95" xr:uid="{6AC46953-7986-42BC-8EC0-05C7F6B2BF26}"/>
  </cellStyles>
  <dxfs count="0"/>
  <tableStyles count="1" defaultTableStyle="TableStyleMedium2" defaultPivotStyle="PivotStyleLight16">
    <tableStyle name="Table Style 1" pivot="0" count="0" xr9:uid="{4451B989-A16E-4644-A4E5-25145E5FCA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1-Net/S-BAL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9-Fund%20Admin/06%20Data%20-%20Annual%20Report/01-INGTBF/2000/Data%20for%20annual%20report%20INGTBF-Eng%20%20310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chaip\d\Data\KPI%202001(New%20Verion)\DataSales2001_K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IX001/Application%20Data/Microsoft/Excel/Substantive%20Analytics%20Template%20-%20Mock%20Up%20v3%20w%20A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Analysis\KPI%20Report\Monthly\KPI%20Review%202007\Vacancy\WINDOWS\TEMP\c.lotus.notes.data\Mgt_Data_2004_Otherinc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rinirun%20prasartmon/Desktop/WHAPF/Detail%20IP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chaip\d\Data\KPI%202001(New%20Verion)\Backup%20-Original%20Files\OverData_K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nds\01-Net\S-BAL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NDS\09-Fund%20Admin\06%20Data%20-%20Annual%20Report\01-INGTBF\2000\Data%20for%20annual%20report%20INGTBF-Eng%20%2031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_Bylocate"/>
      <sheetName val="SalesBylocateConsignVAT_MnoCon"/>
      <sheetName val="SaleConsignVAT_MnoCon"/>
      <sheetName val="CustomerCount"/>
      <sheetName val="SaleConsignVAT_MCon"/>
      <sheetName val="SalesBylocateConsignVAT_MCon"/>
      <sheetName val="SalesBylocateConsignNoVAT_MnoCo"/>
      <sheetName val="Customer_Bylocate"/>
      <sheetName val="SaleNoConsignNoVAT"/>
      <sheetName val="Data _Sale"/>
      <sheetName val="Data_SalesByDev"/>
      <sheetName val="Sheet1"/>
      <sheetName val="Sheet2"/>
      <sheetName val="General Assumptions"/>
      <sheetName val="Scenario Summary"/>
      <sheetName val="Calendar"/>
    </sheetNames>
    <sheetDataSet>
      <sheetData sheetId="0"/>
      <sheetData sheetId="1"/>
      <sheetData sheetId="2"/>
      <sheetData sheetId="3" refreshError="1">
        <row r="66">
          <cell r="CU66">
            <v>1519836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Overview"/>
      <sheetName val="Drop Down"/>
      <sheetName val="Template Calculation Sheet"/>
      <sheetName val="Guide Card"/>
      <sheetName val="Using this Template"/>
      <sheetName val="Analytics Summary"/>
      <sheetName val="Delete Analytic"/>
      <sheetName val="1.cashflow"/>
      <sheetName val="Unrealize"/>
    </sheetNames>
    <sheetDataSet>
      <sheetData sheetId="0"/>
      <sheetData sheetId="1"/>
      <sheetData sheetId="2">
        <row r="2">
          <cell r="A2" t="str">
            <v>Type of analytic…</v>
          </cell>
          <cell r="B2" t="str">
            <v>Level of evidence…</v>
          </cell>
        </row>
        <row r="3">
          <cell r="A3" t="str">
            <v>Trend analysis</v>
          </cell>
          <cell r="B3" t="str">
            <v>High evidence</v>
          </cell>
        </row>
        <row r="4">
          <cell r="A4" t="str">
            <v>Ratio analysis</v>
          </cell>
          <cell r="B4" t="str">
            <v>Moderate evidence</v>
          </cell>
        </row>
        <row r="5">
          <cell r="A5" t="str">
            <v>Reasonableness test</v>
          </cell>
          <cell r="B5" t="str">
            <v>Low evidence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&amp;CPD"/>
      <sheetName val="15;Other Income_Oct"/>
      <sheetName val="15;Other Income_Nov"/>
      <sheetName val="15;Other Income_Dec"/>
    </sheetNames>
    <sheetDataSet>
      <sheetData sheetId="0">
        <row r="4">
          <cell r="D4">
            <v>1</v>
          </cell>
          <cell r="E4">
            <v>2</v>
          </cell>
          <cell r="F4">
            <v>3</v>
          </cell>
          <cell r="G4">
            <v>4</v>
          </cell>
          <cell r="H4">
            <v>5</v>
          </cell>
          <cell r="I4">
            <v>6</v>
          </cell>
          <cell r="J4">
            <v>7</v>
          </cell>
          <cell r="K4">
            <v>8</v>
          </cell>
          <cell r="L4">
            <v>9</v>
          </cell>
          <cell r="M4">
            <v>10</v>
          </cell>
          <cell r="N4">
            <v>11</v>
          </cell>
          <cell r="O4">
            <v>12</v>
          </cell>
          <cell r="P4">
            <v>13</v>
          </cell>
          <cell r="Q4">
            <v>14</v>
          </cell>
          <cell r="R4">
            <v>15</v>
          </cell>
          <cell r="S4">
            <v>16</v>
          </cell>
          <cell r="T4">
            <v>17</v>
          </cell>
          <cell r="U4">
            <v>18</v>
          </cell>
          <cell r="V4">
            <v>19</v>
          </cell>
          <cell r="W4">
            <v>20</v>
          </cell>
          <cell r="X4">
            <v>21</v>
          </cell>
          <cell r="Y4">
            <v>22</v>
          </cell>
          <cell r="Z4">
            <v>23</v>
          </cell>
          <cell r="AA4">
            <v>24</v>
          </cell>
          <cell r="AB4">
            <v>25</v>
          </cell>
          <cell r="AC4">
            <v>26</v>
          </cell>
          <cell r="AD4">
            <v>27</v>
          </cell>
          <cell r="AE4">
            <v>28</v>
          </cell>
          <cell r="AF4">
            <v>29</v>
          </cell>
          <cell r="AG4">
            <v>30</v>
          </cell>
          <cell r="AH4">
            <v>31</v>
          </cell>
          <cell r="AI4">
            <v>32</v>
          </cell>
          <cell r="AJ4">
            <v>33</v>
          </cell>
          <cell r="AK4">
            <v>34</v>
          </cell>
          <cell r="AL4">
            <v>35</v>
          </cell>
          <cell r="AM4">
            <v>36</v>
          </cell>
          <cell r="AN4">
            <v>37</v>
          </cell>
          <cell r="AO4">
            <v>38</v>
          </cell>
          <cell r="AP4">
            <v>39</v>
          </cell>
          <cell r="AQ4">
            <v>40</v>
          </cell>
          <cell r="AR4">
            <v>41</v>
          </cell>
          <cell r="AS4">
            <v>42</v>
          </cell>
          <cell r="AT4">
            <v>43</v>
          </cell>
          <cell r="AU4">
            <v>44</v>
          </cell>
          <cell r="AV4">
            <v>45</v>
          </cell>
          <cell r="AW4">
            <v>46</v>
          </cell>
          <cell r="AX4">
            <v>47</v>
          </cell>
          <cell r="AY4">
            <v>48</v>
          </cell>
          <cell r="AZ4">
            <v>49</v>
          </cell>
          <cell r="BA4">
            <v>50</v>
          </cell>
          <cell r="BB4">
            <v>51</v>
          </cell>
          <cell r="BC4">
            <v>52</v>
          </cell>
          <cell r="BD4">
            <v>53</v>
          </cell>
          <cell r="BE4">
            <v>54</v>
          </cell>
          <cell r="BF4">
            <v>55</v>
          </cell>
          <cell r="BG4">
            <v>56</v>
          </cell>
          <cell r="BH4">
            <v>57</v>
          </cell>
          <cell r="BI4">
            <v>58</v>
          </cell>
          <cell r="BJ4">
            <v>59</v>
          </cell>
          <cell r="BK4">
            <v>60</v>
          </cell>
          <cell r="BL4">
            <v>61</v>
          </cell>
          <cell r="BM4">
            <v>62</v>
          </cell>
          <cell r="BN4">
            <v>63</v>
          </cell>
          <cell r="BO4">
            <v>64</v>
          </cell>
          <cell r="BP4">
            <v>65</v>
          </cell>
          <cell r="BQ4">
            <v>66</v>
          </cell>
          <cell r="BR4">
            <v>67</v>
          </cell>
          <cell r="BS4">
            <v>68</v>
          </cell>
          <cell r="BT4">
            <v>69</v>
          </cell>
          <cell r="BU4">
            <v>70</v>
          </cell>
          <cell r="BV4">
            <v>71</v>
          </cell>
          <cell r="BW4">
            <v>72</v>
          </cell>
          <cell r="BX4">
            <v>73</v>
          </cell>
          <cell r="BY4">
            <v>74</v>
          </cell>
          <cell r="BZ4">
            <v>75</v>
          </cell>
          <cell r="CA4">
            <v>76</v>
          </cell>
          <cell r="CB4">
            <v>77</v>
          </cell>
          <cell r="CC4">
            <v>78</v>
          </cell>
          <cell r="CD4">
            <v>79</v>
          </cell>
          <cell r="CE4">
            <v>80</v>
          </cell>
          <cell r="CF4">
            <v>81</v>
          </cell>
          <cell r="CG4">
            <v>82</v>
          </cell>
          <cell r="CH4">
            <v>83</v>
          </cell>
          <cell r="CI4">
            <v>84</v>
          </cell>
          <cell r="CJ4">
            <v>85</v>
          </cell>
          <cell r="CK4">
            <v>86</v>
          </cell>
          <cell r="CL4">
            <v>87</v>
          </cell>
          <cell r="CM4">
            <v>88</v>
          </cell>
          <cell r="CN4">
            <v>89</v>
          </cell>
          <cell r="CO4">
            <v>90</v>
          </cell>
          <cell r="CP4">
            <v>91</v>
          </cell>
          <cell r="CQ4">
            <v>92</v>
          </cell>
          <cell r="CR4">
            <v>93</v>
          </cell>
          <cell r="CS4">
            <v>94</v>
          </cell>
          <cell r="CT4">
            <v>95</v>
          </cell>
          <cell r="CZ4">
            <v>101</v>
          </cell>
          <cell r="DA4">
            <v>102</v>
          </cell>
          <cell r="DB4">
            <v>103</v>
          </cell>
          <cell r="DC4">
            <v>104</v>
          </cell>
          <cell r="DD4">
            <v>105</v>
          </cell>
          <cell r="DE4">
            <v>106</v>
          </cell>
          <cell r="DF4">
            <v>107</v>
          </cell>
          <cell r="DG4">
            <v>108</v>
          </cell>
          <cell r="DH4">
            <v>109</v>
          </cell>
          <cell r="DI4">
            <v>110</v>
          </cell>
          <cell r="DJ4">
            <v>111</v>
          </cell>
          <cell r="DK4">
            <v>112</v>
          </cell>
          <cell r="DL4">
            <v>113</v>
          </cell>
          <cell r="DM4">
            <v>114</v>
          </cell>
          <cell r="DN4">
            <v>115</v>
          </cell>
        </row>
        <row r="5">
          <cell r="D5">
            <v>37987</v>
          </cell>
          <cell r="E5">
            <v>38018</v>
          </cell>
          <cell r="F5">
            <v>38047</v>
          </cell>
          <cell r="G5">
            <v>38078</v>
          </cell>
          <cell r="H5">
            <v>38108</v>
          </cell>
          <cell r="I5">
            <v>38139</v>
          </cell>
          <cell r="J5">
            <v>38169</v>
          </cell>
          <cell r="K5">
            <v>38200</v>
          </cell>
          <cell r="L5">
            <v>38231</v>
          </cell>
          <cell r="M5">
            <v>38261</v>
          </cell>
          <cell r="N5">
            <v>38292</v>
          </cell>
          <cell r="O5">
            <v>38322</v>
          </cell>
          <cell r="Q5" t="str">
            <v>Total</v>
          </cell>
          <cell r="R5" t="e">
            <v>#NAME?</v>
          </cell>
          <cell r="X5">
            <v>37622</v>
          </cell>
          <cell r="Y5">
            <v>37653</v>
          </cell>
          <cell r="Z5">
            <v>37681</v>
          </cell>
          <cell r="AA5">
            <v>37712</v>
          </cell>
          <cell r="AB5">
            <v>37742</v>
          </cell>
          <cell r="AC5">
            <v>37773</v>
          </cell>
          <cell r="AD5">
            <v>37803</v>
          </cell>
          <cell r="AE5">
            <v>37834</v>
          </cell>
          <cell r="AF5">
            <v>37865</v>
          </cell>
          <cell r="AG5">
            <v>37895</v>
          </cell>
          <cell r="AH5">
            <v>37926</v>
          </cell>
          <cell r="AI5">
            <v>37956</v>
          </cell>
          <cell r="AK5" t="str">
            <v>Total</v>
          </cell>
          <cell r="AL5" t="e">
            <v>#NAME?</v>
          </cell>
          <cell r="AR5">
            <v>37987</v>
          </cell>
          <cell r="AS5">
            <v>38018</v>
          </cell>
          <cell r="AT5">
            <v>38047</v>
          </cell>
          <cell r="AU5">
            <v>38078</v>
          </cell>
          <cell r="AV5">
            <v>38108</v>
          </cell>
          <cell r="AW5">
            <v>38139</v>
          </cell>
          <cell r="AX5">
            <v>38169</v>
          </cell>
          <cell r="AY5">
            <v>38200</v>
          </cell>
          <cell r="AZ5">
            <v>38231</v>
          </cell>
          <cell r="BA5">
            <v>38261</v>
          </cell>
          <cell r="BB5">
            <v>38292</v>
          </cell>
          <cell r="BC5">
            <v>38322</v>
          </cell>
          <cell r="BE5" t="str">
            <v>Total</v>
          </cell>
          <cell r="BF5" t="e">
            <v>#NAME?</v>
          </cell>
          <cell r="BL5">
            <v>37987</v>
          </cell>
          <cell r="BM5">
            <v>38018</v>
          </cell>
          <cell r="BN5">
            <v>38047</v>
          </cell>
          <cell r="BO5">
            <v>38078</v>
          </cell>
          <cell r="BP5">
            <v>38108</v>
          </cell>
          <cell r="BQ5">
            <v>38139</v>
          </cell>
          <cell r="BR5">
            <v>38169</v>
          </cell>
          <cell r="BS5">
            <v>38200</v>
          </cell>
          <cell r="BT5">
            <v>38231</v>
          </cell>
          <cell r="BU5">
            <v>38261</v>
          </cell>
          <cell r="BV5">
            <v>38292</v>
          </cell>
          <cell r="BW5">
            <v>38322</v>
          </cell>
          <cell r="BY5" t="str">
            <v>Total</v>
          </cell>
          <cell r="BZ5" t="e">
            <v>#NAME?</v>
          </cell>
          <cell r="CF5">
            <v>37987</v>
          </cell>
          <cell r="CG5">
            <v>38018</v>
          </cell>
          <cell r="CH5">
            <v>38047</v>
          </cell>
          <cell r="CI5">
            <v>38078</v>
          </cell>
          <cell r="CJ5">
            <v>38108</v>
          </cell>
          <cell r="CK5">
            <v>38139</v>
          </cell>
          <cell r="CL5">
            <v>38169</v>
          </cell>
          <cell r="CM5">
            <v>38200</v>
          </cell>
          <cell r="CN5">
            <v>38231</v>
          </cell>
          <cell r="CO5">
            <v>38261</v>
          </cell>
          <cell r="CP5">
            <v>38292</v>
          </cell>
          <cell r="CQ5">
            <v>38322</v>
          </cell>
          <cell r="CS5" t="str">
            <v>Total</v>
          </cell>
          <cell r="CT5" t="e">
            <v>#NAME?</v>
          </cell>
          <cell r="CZ5">
            <v>37987</v>
          </cell>
          <cell r="DA5">
            <v>38018</v>
          </cell>
          <cell r="DB5">
            <v>38047</v>
          </cell>
          <cell r="DC5">
            <v>38078</v>
          </cell>
          <cell r="DD5">
            <v>38108</v>
          </cell>
          <cell r="DE5">
            <v>38139</v>
          </cell>
          <cell r="DF5">
            <v>38169</v>
          </cell>
          <cell r="DG5">
            <v>38200</v>
          </cell>
          <cell r="DH5">
            <v>38231</v>
          </cell>
          <cell r="DI5">
            <v>38261</v>
          </cell>
          <cell r="DJ5">
            <v>38292</v>
          </cell>
          <cell r="DK5">
            <v>38322</v>
          </cell>
          <cell r="DM5" t="str">
            <v>Total</v>
          </cell>
          <cell r="DN5" t="e">
            <v>#NAME?</v>
          </cell>
        </row>
        <row r="7">
          <cell r="D7">
            <v>103327.44497</v>
          </cell>
          <cell r="E7">
            <v>86198.464420000004</v>
          </cell>
          <cell r="F7">
            <v>100401.84220999997</v>
          </cell>
          <cell r="G7">
            <v>115603.90523999996</v>
          </cell>
          <cell r="H7">
            <v>109712.61380000004</v>
          </cell>
          <cell r="I7">
            <v>92828.412990000012</v>
          </cell>
          <cell r="J7">
            <v>99438.587780000002</v>
          </cell>
          <cell r="K7">
            <v>101966.66046000001</v>
          </cell>
          <cell r="L7">
            <v>91766.413979999998</v>
          </cell>
          <cell r="M7">
            <v>111866.728</v>
          </cell>
          <cell r="N7">
            <v>91945.94743</v>
          </cell>
          <cell r="O7">
            <v>101339.25328999999</v>
          </cell>
          <cell r="Q7">
            <v>1206396.2745699999</v>
          </cell>
          <cell r="R7">
            <v>1206396.2745699999</v>
          </cell>
          <cell r="X7">
            <v>106955.00576</v>
          </cell>
          <cell r="Y7">
            <v>94756.2454</v>
          </cell>
          <cell r="Z7">
            <v>113717.17631</v>
          </cell>
          <cell r="AA7">
            <v>100438.03200000001</v>
          </cell>
          <cell r="AB7">
            <v>101267.08</v>
          </cell>
          <cell r="AC7">
            <v>89513.346000000005</v>
          </cell>
          <cell r="AD7">
            <v>92931.192360000001</v>
          </cell>
          <cell r="AE7">
            <v>97921.55674</v>
          </cell>
          <cell r="AF7">
            <v>91504.869080000004</v>
          </cell>
          <cell r="AG7">
            <v>96750.278690000006</v>
          </cell>
          <cell r="AH7">
            <v>82778.806880000004</v>
          </cell>
          <cell r="AI7">
            <v>89802.01801</v>
          </cell>
          <cell r="AK7">
            <v>1158335.60723</v>
          </cell>
          <cell r="AL7">
            <v>1158335.60723</v>
          </cell>
          <cell r="AR7">
            <v>92980.176160000003</v>
          </cell>
          <cell r="AS7">
            <v>84282.970719999998</v>
          </cell>
          <cell r="AT7">
            <v>95630.274480000007</v>
          </cell>
          <cell r="AU7">
            <v>108931.90932999999</v>
          </cell>
          <cell r="AV7">
            <v>109940.6868</v>
          </cell>
          <cell r="AW7">
            <v>91318.262669999996</v>
          </cell>
          <cell r="AX7">
            <v>101879.12688</v>
          </cell>
          <cell r="AY7">
            <v>104179.50215999999</v>
          </cell>
          <cell r="AZ7">
            <v>94636.989919999993</v>
          </cell>
          <cell r="BA7">
            <v>111113.89989</v>
          </cell>
          <cell r="BB7">
            <v>97651.625739999989</v>
          </cell>
          <cell r="BC7">
            <v>114496.78872</v>
          </cell>
          <cell r="BE7">
            <v>1207042.2134700001</v>
          </cell>
          <cell r="BF7">
            <v>1207042.2134700001</v>
          </cell>
          <cell r="BL7">
            <v>103327.44497</v>
          </cell>
          <cell r="BM7">
            <v>86198.35970999999</v>
          </cell>
          <cell r="BN7">
            <v>100401.78984999997</v>
          </cell>
          <cell r="BO7">
            <v>115603.70897999997</v>
          </cell>
          <cell r="BP7">
            <v>104509.89848058493</v>
          </cell>
          <cell r="BQ7">
            <v>89460.824559311994</v>
          </cell>
          <cell r="BR7">
            <v>94683.639386798211</v>
          </cell>
          <cell r="BS7">
            <v>97984.359585663158</v>
          </cell>
          <cell r="BT7">
            <v>90480.84960876168</v>
          </cell>
          <cell r="BU7">
            <v>102926.97632779212</v>
          </cell>
          <cell r="BV7">
            <v>90474.047319414007</v>
          </cell>
          <cell r="BW7">
            <v>100881.00843252119</v>
          </cell>
          <cell r="BY7">
            <v>1176932.9072108476</v>
          </cell>
          <cell r="BZ7">
            <v>1176932.9072108476</v>
          </cell>
          <cell r="CF7">
            <v>103327.44497</v>
          </cell>
          <cell r="CG7">
            <v>86198.464420000004</v>
          </cell>
          <cell r="CH7">
            <v>100401.84220999997</v>
          </cell>
          <cell r="CI7">
            <v>115603.90523999996</v>
          </cell>
          <cell r="CJ7">
            <v>109712.61380000004</v>
          </cell>
          <cell r="CK7">
            <v>92828.412990000012</v>
          </cell>
          <cell r="CL7">
            <v>99438.587780000002</v>
          </cell>
          <cell r="CM7">
            <v>97984.361599999989</v>
          </cell>
          <cell r="CN7">
            <v>90655.028739999994</v>
          </cell>
          <cell r="CO7">
            <v>103106.59126</v>
          </cell>
          <cell r="CP7">
            <v>92457.407739999995</v>
          </cell>
          <cell r="CQ7">
            <v>102766.00688</v>
          </cell>
          <cell r="CS7">
            <v>1194480.66763</v>
          </cell>
          <cell r="CT7">
            <v>1194480.66763</v>
          </cell>
          <cell r="DM7">
            <v>0</v>
          </cell>
          <cell r="DN7">
            <v>0</v>
          </cell>
        </row>
        <row r="8">
          <cell r="D8">
            <v>5946012.0248600002</v>
          </cell>
          <cell r="E8">
            <v>5115247.80834</v>
          </cell>
          <cell r="F8">
            <v>5538279.2010299992</v>
          </cell>
          <cell r="G8">
            <v>5981990.7122100005</v>
          </cell>
          <cell r="H8">
            <v>6200844.3523199996</v>
          </cell>
          <cell r="I8">
            <v>5595444.8624299988</v>
          </cell>
          <cell r="J8">
            <v>5859738.62103</v>
          </cell>
          <cell r="K8">
            <v>6031539.2835900011</v>
          </cell>
          <cell r="L8">
            <v>5581549.1912999991</v>
          </cell>
          <cell r="M8">
            <v>6461728.62634</v>
          </cell>
          <cell r="N8">
            <v>5610843.8272399995</v>
          </cell>
          <cell r="O8">
            <v>7594751.3874300001</v>
          </cell>
          <cell r="Q8">
            <v>71517969.898120001</v>
          </cell>
          <cell r="R8">
            <v>71517969.898120001</v>
          </cell>
          <cell r="X8">
            <v>4989769.9320999989</v>
          </cell>
          <cell r="Y8">
            <v>4552021.2248299988</v>
          </cell>
          <cell r="Z8">
            <v>5226206.9077199996</v>
          </cell>
          <cell r="AA8">
            <v>5250168.2555399993</v>
          </cell>
          <cell r="AB8">
            <v>5476202.8907300001</v>
          </cell>
          <cell r="AC8">
            <v>5121251.8902599998</v>
          </cell>
          <cell r="AD8">
            <v>5129021.41823</v>
          </cell>
          <cell r="AE8">
            <v>5410336.6263000006</v>
          </cell>
          <cell r="AF8">
            <v>5005829.9296099991</v>
          </cell>
          <cell r="AG8">
            <v>5458597.7522899993</v>
          </cell>
          <cell r="AH8">
            <v>5216796.4459700007</v>
          </cell>
          <cell r="AI8">
            <v>6660454.4419999998</v>
          </cell>
          <cell r="AK8">
            <v>63496657.715580001</v>
          </cell>
          <cell r="AL8">
            <v>63496657.715580001</v>
          </cell>
          <cell r="AR8">
            <v>5860253.1049999995</v>
          </cell>
          <cell r="AS8">
            <v>5243900.3370000003</v>
          </cell>
          <cell r="AT8">
            <v>5856759.6960000005</v>
          </cell>
          <cell r="AU8">
            <v>6212280.5060000001</v>
          </cell>
          <cell r="AV8">
            <v>6449140.3080000002</v>
          </cell>
          <cell r="AW8">
            <v>5895779.8250000011</v>
          </cell>
          <cell r="AX8">
            <v>6159734.8399999999</v>
          </cell>
          <cell r="AY8">
            <v>6401357.6940000001</v>
          </cell>
          <cell r="AZ8">
            <v>5833826.5399999991</v>
          </cell>
          <cell r="BA8">
            <v>6791215.818</v>
          </cell>
          <cell r="BB8">
            <v>6180972.7300000004</v>
          </cell>
          <cell r="BC8">
            <v>8121223.0619999999</v>
          </cell>
          <cell r="BE8">
            <v>75006444.46100001</v>
          </cell>
          <cell r="BF8">
            <v>75006444.46100001</v>
          </cell>
          <cell r="BL8">
            <v>5946012.0247000009</v>
          </cell>
          <cell r="BM8">
            <v>5115247.80834</v>
          </cell>
          <cell r="BN8">
            <v>5538279.2010299992</v>
          </cell>
          <cell r="BO8">
            <v>5981990.7122100005</v>
          </cell>
          <cell r="BP8">
            <v>6209095.216621479</v>
          </cell>
          <cell r="BQ8">
            <v>5744828.5453377794</v>
          </cell>
          <cell r="BR8">
            <v>5969369.3852512324</v>
          </cell>
          <cell r="BS8">
            <v>6301625.4314759634</v>
          </cell>
          <cell r="BT8">
            <v>5779899.5094953356</v>
          </cell>
          <cell r="BU8">
            <v>6407342.3123134552</v>
          </cell>
          <cell r="BV8">
            <v>6065643.2344070449</v>
          </cell>
          <cell r="BW8">
            <v>7818974.5300605744</v>
          </cell>
          <cell r="BY8">
            <v>72878307.911242872</v>
          </cell>
          <cell r="BZ8">
            <v>72878307.911242872</v>
          </cell>
          <cell r="CF8">
            <v>5946012.0248600002</v>
          </cell>
          <cell r="CG8">
            <v>5115247.80834</v>
          </cell>
          <cell r="CH8">
            <v>5538279.2010299992</v>
          </cell>
          <cell r="CI8">
            <v>5981990.7122100005</v>
          </cell>
          <cell r="CJ8">
            <v>6200844.3523199996</v>
          </cell>
          <cell r="CK8">
            <v>5595444.8624299988</v>
          </cell>
          <cell r="CL8">
            <v>5859738.62103</v>
          </cell>
          <cell r="CM8">
            <v>6080154.3862992534</v>
          </cell>
          <cell r="CN8">
            <v>5724090.295001776</v>
          </cell>
          <cell r="CO8">
            <v>6282911.3073738394</v>
          </cell>
          <cell r="CP8">
            <v>5980443.6354648508</v>
          </cell>
          <cell r="CQ8">
            <v>7665185.6854323177</v>
          </cell>
          <cell r="CS8">
            <v>71970342.891792029</v>
          </cell>
          <cell r="CT8">
            <v>71970342.891792029</v>
          </cell>
          <cell r="DM8">
            <v>0</v>
          </cell>
          <cell r="DN8">
            <v>0</v>
          </cell>
        </row>
        <row r="9">
          <cell r="D9">
            <v>-1.0000000009313226E-2</v>
          </cell>
          <cell r="E9">
            <v>4.6810000014374964E-2</v>
          </cell>
          <cell r="F9">
            <v>1.0000000329455361E-3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-0.21899999998277053</v>
          </cell>
          <cell r="L9">
            <v>0</v>
          </cell>
          <cell r="M9">
            <v>9.9999998928979039E-4</v>
          </cell>
          <cell r="N9">
            <v>1.4789999999920838</v>
          </cell>
          <cell r="O9">
            <v>21829.548830000014</v>
          </cell>
          <cell r="Q9">
            <v>21830.847640000051</v>
          </cell>
          <cell r="R9">
            <v>21830.847640000051</v>
          </cell>
          <cell r="X9">
            <v>1.1645799999823794</v>
          </cell>
          <cell r="Y9">
            <v>1.0653400000010151</v>
          </cell>
          <cell r="Z9">
            <v>1.0874599999806378</v>
          </cell>
          <cell r="AA9">
            <v>1.0133400000049733</v>
          </cell>
          <cell r="AB9">
            <v>19.685638709663181</v>
          </cell>
          <cell r="AC9">
            <v>37.07329000000027</v>
          </cell>
          <cell r="AD9">
            <v>38.433789999980945</v>
          </cell>
          <cell r="AE9">
            <v>53.490959999980987</v>
          </cell>
          <cell r="AF9">
            <v>110.09305000001041</v>
          </cell>
          <cell r="AG9">
            <v>118.15017387096304</v>
          </cell>
          <cell r="AH9">
            <v>327.20700505410787</v>
          </cell>
          <cell r="AI9">
            <v>236.43455741934304</v>
          </cell>
          <cell r="AK9">
            <v>944.89918505401874</v>
          </cell>
          <cell r="AL9">
            <v>944.89918505401874</v>
          </cell>
          <cell r="AR9">
            <v>-6.2652045744471252E-4</v>
          </cell>
          <cell r="AS9">
            <v>-2.3856977350078523E-4</v>
          </cell>
          <cell r="AT9">
            <v>4.9625325482338667E-4</v>
          </cell>
          <cell r="AU9">
            <v>2.6949269522447139E-4</v>
          </cell>
          <cell r="AV9">
            <v>-3.9639022725168616E-4</v>
          </cell>
          <cell r="AW9">
            <v>-9.0204009029548615E-4</v>
          </cell>
          <cell r="AX9">
            <v>-1.8605432123877108E-3</v>
          </cell>
          <cell r="AY9">
            <v>-2.5415222626179457E-4</v>
          </cell>
          <cell r="AZ9">
            <v>-1.7734032298903912E-3</v>
          </cell>
          <cell r="BA9">
            <v>4.2862785630859435E-4</v>
          </cell>
          <cell r="BB9">
            <v>1.0615278297336772E-3</v>
          </cell>
          <cell r="BC9">
            <v>3.4102465433534235E-3</v>
          </cell>
          <cell r="BE9">
            <v>-3.8547103758901358E-4</v>
          </cell>
          <cell r="BF9">
            <v>-3.8547103758901358E-4</v>
          </cell>
          <cell r="BL9">
            <v>-2.4000000004889444E-2</v>
          </cell>
          <cell r="BM9">
            <v>3.3600000024307519E-3</v>
          </cell>
          <cell r="BN9">
            <v>-7.439999986672774E-3</v>
          </cell>
          <cell r="BO9">
            <v>-2.8181000088807195E-3</v>
          </cell>
          <cell r="BP9">
            <v>5.9999997029080987E-4</v>
          </cell>
          <cell r="BQ9">
            <v>-7.730000012088567E-3</v>
          </cell>
          <cell r="BR9">
            <v>-5.6000000040512532E-3</v>
          </cell>
          <cell r="BS9">
            <v>-1.0699999984353781E-3</v>
          </cell>
          <cell r="BT9">
            <v>2.8400000010151416E-3</v>
          </cell>
          <cell r="BU9">
            <v>7.3600000177975744E-3</v>
          </cell>
          <cell r="BV9">
            <v>9.7799999930430204E-3</v>
          </cell>
          <cell r="BW9">
            <v>-1.8999999156221747E-4</v>
          </cell>
          <cell r="BY9">
            <v>-2.4908100022003055E-2</v>
          </cell>
          <cell r="BZ9">
            <v>-2.4908100022003055E-2</v>
          </cell>
          <cell r="CS9">
            <v>0</v>
          </cell>
          <cell r="CT9">
            <v>0</v>
          </cell>
          <cell r="DM9">
            <v>0</v>
          </cell>
          <cell r="DN9">
            <v>0</v>
          </cell>
        </row>
        <row r="10">
          <cell r="D10">
            <v>45279.663500000002</v>
          </cell>
          <cell r="E10">
            <v>46993.439999999995</v>
          </cell>
          <cell r="F10">
            <v>55832.373999999996</v>
          </cell>
          <cell r="G10">
            <v>44087.842999999993</v>
          </cell>
          <cell r="H10">
            <v>46728.570999999996</v>
          </cell>
          <cell r="I10">
            <v>49565.363999999994</v>
          </cell>
          <cell r="J10">
            <v>46583.468999999997</v>
          </cell>
          <cell r="K10">
            <v>47545.729999999996</v>
          </cell>
          <cell r="L10">
            <v>45148.820999999996</v>
          </cell>
          <cell r="M10">
            <v>48439.507000000005</v>
          </cell>
          <cell r="N10">
            <v>50318.03</v>
          </cell>
          <cell r="O10">
            <v>26019.862000000001</v>
          </cell>
          <cell r="Q10">
            <v>552542.67449999985</v>
          </cell>
          <cell r="R10">
            <v>552542.67449999985</v>
          </cell>
          <cell r="X10">
            <v>36164.792000000001</v>
          </cell>
          <cell r="Y10">
            <v>33811.537000000004</v>
          </cell>
          <cell r="Z10">
            <v>34681.805199999995</v>
          </cell>
          <cell r="AA10">
            <v>33596.697</v>
          </cell>
          <cell r="AB10">
            <v>35229.539999999994</v>
          </cell>
          <cell r="AC10">
            <v>34367.752</v>
          </cell>
          <cell r="AD10">
            <v>37196.875200000002</v>
          </cell>
          <cell r="AE10">
            <v>37238.21529</v>
          </cell>
          <cell r="AF10">
            <v>53187.021000000001</v>
          </cell>
          <cell r="AG10">
            <v>69655.591</v>
          </cell>
          <cell r="AH10">
            <v>51240.707000000002</v>
          </cell>
          <cell r="AI10">
            <v>74079.47</v>
          </cell>
          <cell r="AK10">
            <v>530450.00268999999</v>
          </cell>
          <cell r="AL10">
            <v>530450.00268999999</v>
          </cell>
          <cell r="AR10">
            <v>49895.919938048472</v>
          </cell>
          <cell r="AS10">
            <v>49022.262725298759</v>
          </cell>
          <cell r="AT10">
            <v>56406.262725298766</v>
          </cell>
          <cell r="AU10">
            <v>55855.922548607341</v>
          </cell>
          <cell r="AV10">
            <v>56962.087782140225</v>
          </cell>
          <cell r="AW10">
            <v>55999.087782140217</v>
          </cell>
          <cell r="AX10">
            <v>58304.087782140217</v>
          </cell>
          <cell r="AY10">
            <v>55691.087782140225</v>
          </cell>
          <cell r="AZ10">
            <v>56241.087782140217</v>
          </cell>
          <cell r="BA10">
            <v>62512.754083716158</v>
          </cell>
          <cell r="BB10">
            <v>57373.75408371615</v>
          </cell>
          <cell r="BC10">
            <v>57742.684984613428</v>
          </cell>
          <cell r="BE10">
            <v>672007.00000000035</v>
          </cell>
          <cell r="BF10">
            <v>672007.00000000035</v>
          </cell>
          <cell r="BL10">
            <v>45279.663500000002</v>
          </cell>
          <cell r="BM10">
            <v>46993.439999999995</v>
          </cell>
          <cell r="BN10">
            <v>55832.373999999996</v>
          </cell>
          <cell r="BO10">
            <v>43990.723179100001</v>
          </cell>
          <cell r="BP10">
            <v>48338.616099999999</v>
          </cell>
          <cell r="BQ10">
            <v>48319.996099999997</v>
          </cell>
          <cell r="BR10">
            <v>48782.321879999996</v>
          </cell>
          <cell r="BS10">
            <v>47826.476699999999</v>
          </cell>
          <cell r="BT10">
            <v>49450.853000000003</v>
          </cell>
          <cell r="BU10">
            <v>53485.627760000003</v>
          </cell>
          <cell r="BV10">
            <v>53970.117760000001</v>
          </cell>
          <cell r="BW10">
            <v>57694.191760000002</v>
          </cell>
          <cell r="BY10">
            <v>599964.40173909999</v>
          </cell>
          <cell r="BZ10">
            <v>599964.40173909999</v>
          </cell>
          <cell r="CF10">
            <v>45279.663500000002</v>
          </cell>
          <cell r="CG10">
            <v>46993.439999999995</v>
          </cell>
          <cell r="CH10">
            <v>55832.373999999996</v>
          </cell>
          <cell r="CI10">
            <v>44087.842999999993</v>
          </cell>
          <cell r="CJ10">
            <v>46728.570999999996</v>
          </cell>
          <cell r="CK10">
            <v>49565.363999999994</v>
          </cell>
          <cell r="CL10">
            <v>46583.468999999997</v>
          </cell>
          <cell r="CM10">
            <v>44438.108</v>
          </cell>
          <cell r="CN10">
            <v>49639.761665441569</v>
          </cell>
          <cell r="CO10">
            <v>53547.985739033204</v>
          </cell>
          <cell r="CP10">
            <v>54059.928215441563</v>
          </cell>
          <cell r="CQ10">
            <v>57813.206155956286</v>
          </cell>
          <cell r="CS10">
            <v>594569.71427587257</v>
          </cell>
          <cell r="CT10">
            <v>594569.71427587257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-4000</v>
          </cell>
          <cell r="DI10">
            <v>-4000</v>
          </cell>
          <cell r="DJ10">
            <v>-4000</v>
          </cell>
          <cell r="DK10">
            <v>-12270</v>
          </cell>
          <cell r="DM10">
            <v>-24270</v>
          </cell>
          <cell r="DN10">
            <v>-24270</v>
          </cell>
        </row>
        <row r="11">
          <cell r="D11">
            <v>43890.911</v>
          </cell>
          <cell r="E11">
            <v>45777.17</v>
          </cell>
          <cell r="F11">
            <v>50261.345999999998</v>
          </cell>
          <cell r="G11">
            <v>41640.521999999997</v>
          </cell>
          <cell r="H11">
            <v>43184.877999999997</v>
          </cell>
          <cell r="I11">
            <v>46166.498999999996</v>
          </cell>
          <cell r="J11">
            <v>43032.398000000001</v>
          </cell>
          <cell r="K11">
            <v>43736.231999999996</v>
          </cell>
          <cell r="L11">
            <v>45393.930999999997</v>
          </cell>
          <cell r="M11">
            <v>48769.51</v>
          </cell>
          <cell r="N11">
            <v>52433.339</v>
          </cell>
          <cell r="O11">
            <v>35589.213000000003</v>
          </cell>
          <cell r="Q11">
            <v>539875.94900000002</v>
          </cell>
          <cell r="R11">
            <v>539875.94900000002</v>
          </cell>
          <cell r="X11">
            <v>35363.762000000002</v>
          </cell>
          <cell r="Y11">
            <v>33253.722000000002</v>
          </cell>
          <cell r="Z11">
            <v>34341.627999999997</v>
          </cell>
          <cell r="AA11">
            <v>33026.743000000002</v>
          </cell>
          <cell r="AB11">
            <v>34428.699999999997</v>
          </cell>
          <cell r="AC11">
            <v>34102.792000000001</v>
          </cell>
          <cell r="AD11">
            <v>36880</v>
          </cell>
          <cell r="AE11">
            <v>36238.832999999999</v>
          </cell>
          <cell r="AF11">
            <v>40534.021000000001</v>
          </cell>
          <cell r="AG11">
            <v>45018.591</v>
          </cell>
          <cell r="AH11">
            <v>44338.087</v>
          </cell>
          <cell r="AI11">
            <v>50681.23</v>
          </cell>
          <cell r="AK11">
            <v>458208.109</v>
          </cell>
          <cell r="AL11">
            <v>458208.109</v>
          </cell>
          <cell r="AR11">
            <v>46645.919938048472</v>
          </cell>
          <cell r="AS11">
            <v>45772.262725298759</v>
          </cell>
          <cell r="AT11">
            <v>46156.262725298766</v>
          </cell>
          <cell r="AU11">
            <v>46605.922548607341</v>
          </cell>
          <cell r="AV11">
            <v>47712.087782140225</v>
          </cell>
          <cell r="AW11">
            <v>46749.087782140217</v>
          </cell>
          <cell r="AX11">
            <v>47054.087782140217</v>
          </cell>
          <cell r="AY11">
            <v>46441.087782140225</v>
          </cell>
          <cell r="AZ11">
            <v>46991.087782140217</v>
          </cell>
          <cell r="BA11">
            <v>47262.754083716158</v>
          </cell>
          <cell r="BB11">
            <v>48123.75408371615</v>
          </cell>
          <cell r="BC11">
            <v>48492.684984613428</v>
          </cell>
          <cell r="BE11">
            <v>564007.00000000023</v>
          </cell>
          <cell r="BF11">
            <v>564007.00000000023</v>
          </cell>
          <cell r="BL11">
            <v>43890.911</v>
          </cell>
          <cell r="BM11">
            <v>45777.17</v>
          </cell>
          <cell r="BN11">
            <v>50261.345999999998</v>
          </cell>
          <cell r="BO11">
            <v>38605.923000000003</v>
          </cell>
          <cell r="BP11">
            <v>45825.79</v>
          </cell>
          <cell r="BQ11">
            <v>45807.17</v>
          </cell>
          <cell r="BR11">
            <v>46213.902999999998</v>
          </cell>
          <cell r="BS11">
            <v>46268.057999999997</v>
          </cell>
          <cell r="BT11">
            <v>47892.434000000001</v>
          </cell>
          <cell r="BU11">
            <v>51927.209000000003</v>
          </cell>
          <cell r="BV11">
            <v>52411.699000000001</v>
          </cell>
          <cell r="BW11">
            <v>56135.773000000001</v>
          </cell>
          <cell r="BY11">
            <v>571017.38600000006</v>
          </cell>
          <cell r="BZ11">
            <v>571017.38600000006</v>
          </cell>
          <cell r="CF11">
            <v>43890.911</v>
          </cell>
          <cell r="CG11">
            <v>45777.17</v>
          </cell>
          <cell r="CH11">
            <v>50261.345999999998</v>
          </cell>
          <cell r="CI11">
            <v>41640.521999999997</v>
          </cell>
          <cell r="CJ11">
            <v>43184.877999999997</v>
          </cell>
          <cell r="CK11">
            <v>46166.498999999996</v>
          </cell>
          <cell r="CL11">
            <v>43032.398000000001</v>
          </cell>
          <cell r="CM11">
            <v>42875.377999999997</v>
          </cell>
          <cell r="CN11">
            <v>47622.434000000001</v>
          </cell>
          <cell r="CO11">
            <v>51550.670538461534</v>
          </cell>
          <cell r="CP11">
            <v>52041.699000000001</v>
          </cell>
          <cell r="CQ11">
            <v>55815.773000000001</v>
          </cell>
          <cell r="CS11">
            <v>563859.67853846157</v>
          </cell>
          <cell r="CT11">
            <v>563859.67853846157</v>
          </cell>
          <cell r="DM11">
            <v>0</v>
          </cell>
          <cell r="DN11">
            <v>0</v>
          </cell>
        </row>
        <row r="12">
          <cell r="D12">
            <v>1388.7524999999998</v>
          </cell>
          <cell r="E12">
            <v>1216.27</v>
          </cell>
          <cell r="F12">
            <v>2571.0279999999998</v>
          </cell>
          <cell r="G12">
            <v>2447.3209999999999</v>
          </cell>
          <cell r="H12">
            <v>3543.6930000000002</v>
          </cell>
          <cell r="I12">
            <v>3398.8650000000002</v>
          </cell>
          <cell r="J12">
            <v>3551.0709999999999</v>
          </cell>
          <cell r="K12">
            <v>3809.498</v>
          </cell>
          <cell r="L12">
            <v>-245.11</v>
          </cell>
          <cell r="M12">
            <v>-330.00299999999993</v>
          </cell>
          <cell r="N12">
            <v>-2115.3090000000002</v>
          </cell>
          <cell r="O12">
            <v>-9569.3510000000006</v>
          </cell>
          <cell r="Q12">
            <v>9666.7254999999986</v>
          </cell>
          <cell r="R12">
            <v>9666.7254999999986</v>
          </cell>
          <cell r="X12">
            <v>801.03</v>
          </cell>
          <cell r="Y12">
            <v>557.81500000000005</v>
          </cell>
          <cell r="Z12">
            <v>340.17720000000003</v>
          </cell>
          <cell r="AA12">
            <v>569.95399999999995</v>
          </cell>
          <cell r="AB12">
            <v>800.84</v>
          </cell>
          <cell r="AC12">
            <v>264.95999999999998</v>
          </cell>
          <cell r="AD12">
            <v>316.87520000000001</v>
          </cell>
          <cell r="AE12">
            <v>999.38229000000001</v>
          </cell>
          <cell r="AF12">
            <v>900</v>
          </cell>
          <cell r="AG12">
            <v>10000</v>
          </cell>
          <cell r="AH12">
            <v>2475.62</v>
          </cell>
          <cell r="AI12">
            <v>13841.24</v>
          </cell>
          <cell r="AK12">
            <v>31867.893689999997</v>
          </cell>
          <cell r="AL12">
            <v>31867.893689999997</v>
          </cell>
          <cell r="AR12">
            <v>3250</v>
          </cell>
          <cell r="AS12">
            <v>3250</v>
          </cell>
          <cell r="AT12">
            <v>5250</v>
          </cell>
          <cell r="AU12">
            <v>4250</v>
          </cell>
          <cell r="AV12">
            <v>4250</v>
          </cell>
          <cell r="AW12">
            <v>4250</v>
          </cell>
          <cell r="AX12">
            <v>6250</v>
          </cell>
          <cell r="AY12">
            <v>4250</v>
          </cell>
          <cell r="AZ12">
            <v>4250</v>
          </cell>
          <cell r="BA12">
            <v>10250</v>
          </cell>
          <cell r="BB12">
            <v>4250</v>
          </cell>
          <cell r="BC12">
            <v>4250</v>
          </cell>
          <cell r="BE12">
            <v>58000</v>
          </cell>
          <cell r="BF12">
            <v>58000</v>
          </cell>
          <cell r="BL12">
            <v>1388.7524999999998</v>
          </cell>
          <cell r="BM12">
            <v>1216.27</v>
          </cell>
          <cell r="BN12">
            <v>2571.0279999999998</v>
          </cell>
          <cell r="BO12">
            <v>2384.7999990999988</v>
          </cell>
          <cell r="BP12">
            <v>2512.8261000000002</v>
          </cell>
          <cell r="BQ12">
            <v>2512.8261000000002</v>
          </cell>
          <cell r="BR12">
            <v>2568.4188800000002</v>
          </cell>
          <cell r="BS12">
            <v>1558.4186999999999</v>
          </cell>
          <cell r="BT12">
            <v>1558.4189999999999</v>
          </cell>
          <cell r="BU12">
            <v>1558.41876</v>
          </cell>
          <cell r="BV12">
            <v>1558.41876</v>
          </cell>
          <cell r="BW12">
            <v>1558.41876</v>
          </cell>
          <cell r="BY12">
            <v>22947.0155591</v>
          </cell>
          <cell r="BZ12">
            <v>22947.0155591</v>
          </cell>
          <cell r="CF12">
            <v>1388.7524999999998</v>
          </cell>
          <cell r="CG12">
            <v>1216.27</v>
          </cell>
          <cell r="CH12">
            <v>2571.0279999999998</v>
          </cell>
          <cell r="CI12">
            <v>2447.3209999999999</v>
          </cell>
          <cell r="CJ12">
            <v>3543.6930000000002</v>
          </cell>
          <cell r="CK12">
            <v>3398.8650000000002</v>
          </cell>
          <cell r="CL12">
            <v>3551.0709999999999</v>
          </cell>
          <cell r="CM12">
            <v>1562.73</v>
          </cell>
          <cell r="CN12">
            <v>2017.3276654415654</v>
          </cell>
          <cell r="CO12">
            <v>1997.3152005716688</v>
          </cell>
          <cell r="CP12">
            <v>2018.2292154415654</v>
          </cell>
          <cell r="CQ12">
            <v>1997.4331559562843</v>
          </cell>
          <cell r="CS12">
            <v>27710.035737411086</v>
          </cell>
          <cell r="CT12">
            <v>27710.035737411086</v>
          </cell>
          <cell r="DH12">
            <v>-4000</v>
          </cell>
          <cell r="DI12">
            <v>-4000</v>
          </cell>
          <cell r="DJ12">
            <v>-4000</v>
          </cell>
          <cell r="DK12">
            <v>-12270</v>
          </cell>
          <cell r="DM12">
            <v>-24270</v>
          </cell>
          <cell r="DN12">
            <v>-24270</v>
          </cell>
        </row>
        <row r="13">
          <cell r="D13">
            <v>0</v>
          </cell>
          <cell r="E13">
            <v>0</v>
          </cell>
          <cell r="F13">
            <v>3000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3000</v>
          </cell>
          <cell r="R13">
            <v>3000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F13">
            <v>11753</v>
          </cell>
          <cell r="AG13">
            <v>14637</v>
          </cell>
          <cell r="AH13">
            <v>4427</v>
          </cell>
          <cell r="AI13">
            <v>9557</v>
          </cell>
          <cell r="AK13">
            <v>40374</v>
          </cell>
          <cell r="AL13">
            <v>40374</v>
          </cell>
          <cell r="AR13">
            <v>0</v>
          </cell>
          <cell r="AS13">
            <v>0</v>
          </cell>
          <cell r="AT13">
            <v>5000</v>
          </cell>
          <cell r="AU13">
            <v>5000</v>
          </cell>
          <cell r="AV13">
            <v>5000</v>
          </cell>
          <cell r="AW13">
            <v>5000</v>
          </cell>
          <cell r="AX13">
            <v>5000</v>
          </cell>
          <cell r="AY13">
            <v>5000</v>
          </cell>
          <cell r="AZ13">
            <v>5000</v>
          </cell>
          <cell r="BA13">
            <v>5000</v>
          </cell>
          <cell r="BB13">
            <v>5000</v>
          </cell>
          <cell r="BC13">
            <v>5000</v>
          </cell>
          <cell r="BE13">
            <v>50000</v>
          </cell>
          <cell r="BF13">
            <v>50000</v>
          </cell>
          <cell r="BL13">
            <v>0</v>
          </cell>
          <cell r="BM13">
            <v>0</v>
          </cell>
          <cell r="BN13">
            <v>3000</v>
          </cell>
          <cell r="BO13">
            <v>3000.00018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Y13">
            <v>6000.00018</v>
          </cell>
          <cell r="BZ13">
            <v>6000.00018</v>
          </cell>
          <cell r="CF13">
            <v>0</v>
          </cell>
          <cell r="CG13">
            <v>0</v>
          </cell>
          <cell r="CH13">
            <v>3000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S13">
            <v>3000</v>
          </cell>
          <cell r="CT13">
            <v>3000</v>
          </cell>
          <cell r="DM13">
            <v>0</v>
          </cell>
          <cell r="DN13">
            <v>0</v>
          </cell>
        </row>
        <row r="16">
          <cell r="Q16">
            <v>0</v>
          </cell>
          <cell r="R16">
            <v>0</v>
          </cell>
          <cell r="AK16">
            <v>0</v>
          </cell>
          <cell r="AL16">
            <v>0</v>
          </cell>
          <cell r="BE16">
            <v>0</v>
          </cell>
          <cell r="BF16">
            <v>0</v>
          </cell>
          <cell r="BY16">
            <v>0</v>
          </cell>
          <cell r="BZ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S16">
            <v>0</v>
          </cell>
          <cell r="CT16">
            <v>0</v>
          </cell>
          <cell r="DM16">
            <v>0</v>
          </cell>
          <cell r="DN16">
            <v>0</v>
          </cell>
        </row>
        <row r="17">
          <cell r="D17">
            <v>118.78900000000002</v>
          </cell>
          <cell r="E17">
            <v>114.31300000000002</v>
          </cell>
          <cell r="F17">
            <v>95.075730000000021</v>
          </cell>
          <cell r="G17">
            <v>132.10982000000013</v>
          </cell>
          <cell r="H17">
            <v>112.48531999999997</v>
          </cell>
          <cell r="I17">
            <v>128.67070000000007</v>
          </cell>
          <cell r="J17">
            <v>132.81498000000005</v>
          </cell>
          <cell r="K17">
            <v>125.61780999999996</v>
          </cell>
          <cell r="L17">
            <v>99.566888999999748</v>
          </cell>
          <cell r="M17">
            <v>115.27800000000002</v>
          </cell>
          <cell r="N17">
            <v>119.43752999999981</v>
          </cell>
          <cell r="O17">
            <v>142.54</v>
          </cell>
          <cell r="Q17">
            <v>1436.6987789999998</v>
          </cell>
          <cell r="R17">
            <v>1436.6987789999998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18.518000000000001</v>
          </cell>
          <cell r="AC17">
            <v>34.953000000000003</v>
          </cell>
          <cell r="AD17">
            <v>36.19</v>
          </cell>
          <cell r="AE17">
            <v>51.213930000000019</v>
          </cell>
          <cell r="AF17">
            <v>107.90618000000015</v>
          </cell>
          <cell r="AG17">
            <v>116.04258</v>
          </cell>
          <cell r="AH17">
            <v>84.878</v>
          </cell>
          <cell r="AI17">
            <v>233.279</v>
          </cell>
          <cell r="AK17">
            <v>682.9806900000001</v>
          </cell>
          <cell r="AL17">
            <v>682.9806900000001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E17">
            <v>0</v>
          </cell>
          <cell r="BF17">
            <v>0</v>
          </cell>
          <cell r="BL17">
            <v>118.78900000000002</v>
          </cell>
          <cell r="BM17">
            <v>114.31300000000002</v>
          </cell>
          <cell r="BN17">
            <v>95.075730000000021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Y17">
            <v>328.17773000000005</v>
          </cell>
          <cell r="BZ17">
            <v>328.17773000000005</v>
          </cell>
          <cell r="CF17">
            <v>118.78900000000002</v>
          </cell>
          <cell r="CG17">
            <v>114.31300000000002</v>
          </cell>
          <cell r="CH17">
            <v>95.075730000000021</v>
          </cell>
          <cell r="CI17">
            <v>132.10982000000013</v>
          </cell>
          <cell r="CJ17">
            <v>112.48531999999997</v>
          </cell>
          <cell r="CK17">
            <v>128.67070000000007</v>
          </cell>
          <cell r="CL17">
            <v>132.81498000000005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S17">
            <v>834.25855000000024</v>
          </cell>
          <cell r="CT17">
            <v>834.25855000000024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M17">
            <v>0</v>
          </cell>
          <cell r="DN17">
            <v>0</v>
          </cell>
        </row>
        <row r="18">
          <cell r="Q18">
            <v>0</v>
          </cell>
          <cell r="R18">
            <v>0</v>
          </cell>
          <cell r="AK18">
            <v>0</v>
          </cell>
          <cell r="AL18">
            <v>0</v>
          </cell>
          <cell r="BE18">
            <v>0</v>
          </cell>
          <cell r="BF18">
            <v>0</v>
          </cell>
          <cell r="BY18">
            <v>0</v>
          </cell>
          <cell r="BZ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S18">
            <v>0</v>
          </cell>
          <cell r="CT18">
            <v>0</v>
          </cell>
          <cell r="DM18">
            <v>0</v>
          </cell>
          <cell r="DN18">
            <v>0</v>
          </cell>
        </row>
        <row r="19">
          <cell r="D19">
            <v>118.78900000000002</v>
          </cell>
          <cell r="E19">
            <v>114.31300000000002</v>
          </cell>
          <cell r="F19">
            <v>95.075730000000021</v>
          </cell>
          <cell r="G19">
            <v>132.10982000000013</v>
          </cell>
          <cell r="H19">
            <v>112.48531999999997</v>
          </cell>
          <cell r="I19">
            <v>128.67070000000007</v>
          </cell>
          <cell r="J19">
            <v>132.81498000000005</v>
          </cell>
          <cell r="K19">
            <v>125.61780999999996</v>
          </cell>
          <cell r="L19">
            <v>99.566888999999748</v>
          </cell>
          <cell r="M19">
            <v>115.27800000000002</v>
          </cell>
          <cell r="N19">
            <v>119.43752999999981</v>
          </cell>
          <cell r="O19">
            <v>142.54</v>
          </cell>
          <cell r="Q19">
            <v>1436.6987789999998</v>
          </cell>
          <cell r="R19">
            <v>1436.6987789999998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18.518000000000001</v>
          </cell>
          <cell r="AC19">
            <v>34.953000000000003</v>
          </cell>
          <cell r="AD19">
            <v>36.19</v>
          </cell>
          <cell r="AE19">
            <v>51.213930000000019</v>
          </cell>
          <cell r="AF19">
            <v>107.90618000000015</v>
          </cell>
          <cell r="AG19">
            <v>116.04258</v>
          </cell>
          <cell r="AH19">
            <v>84.878</v>
          </cell>
          <cell r="AI19">
            <v>233.279</v>
          </cell>
          <cell r="AK19">
            <v>682.9806900000001</v>
          </cell>
          <cell r="AL19">
            <v>682.9806900000001</v>
          </cell>
          <cell r="BE19">
            <v>0</v>
          </cell>
          <cell r="BF19">
            <v>0</v>
          </cell>
          <cell r="BL19">
            <v>118.78900000000002</v>
          </cell>
          <cell r="BM19">
            <v>114.31300000000002</v>
          </cell>
          <cell r="BN19">
            <v>95.075730000000021</v>
          </cell>
          <cell r="BY19">
            <v>328.17773000000005</v>
          </cell>
          <cell r="BZ19">
            <v>328.17773000000005</v>
          </cell>
          <cell r="CF19">
            <v>118.78900000000002</v>
          </cell>
          <cell r="CG19">
            <v>114.31300000000002</v>
          </cell>
          <cell r="CH19">
            <v>95.075730000000021</v>
          </cell>
          <cell r="CI19">
            <v>132.10982000000013</v>
          </cell>
          <cell r="CJ19">
            <v>112.48531999999997</v>
          </cell>
          <cell r="CK19">
            <v>128.67070000000007</v>
          </cell>
          <cell r="CL19">
            <v>132.81498000000005</v>
          </cell>
          <cell r="CS19">
            <v>834.25855000000024</v>
          </cell>
          <cell r="CT19">
            <v>834.25855000000024</v>
          </cell>
          <cell r="DM19">
            <v>0</v>
          </cell>
          <cell r="DN19">
            <v>0</v>
          </cell>
        </row>
        <row r="20">
          <cell r="Q20">
            <v>0</v>
          </cell>
          <cell r="R20">
            <v>0</v>
          </cell>
          <cell r="AK20">
            <v>0</v>
          </cell>
          <cell r="AL20">
            <v>0</v>
          </cell>
          <cell r="BE20">
            <v>0</v>
          </cell>
          <cell r="BF20">
            <v>0</v>
          </cell>
          <cell r="BY20">
            <v>0</v>
          </cell>
          <cell r="BZ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S20">
            <v>0</v>
          </cell>
          <cell r="CT20">
            <v>0</v>
          </cell>
          <cell r="DM20">
            <v>0</v>
          </cell>
          <cell r="DN20">
            <v>0</v>
          </cell>
        </row>
        <row r="21">
          <cell r="Q21">
            <v>0</v>
          </cell>
          <cell r="R21">
            <v>0</v>
          </cell>
          <cell r="AK21">
            <v>0</v>
          </cell>
          <cell r="AL21">
            <v>0</v>
          </cell>
          <cell r="BE21">
            <v>0</v>
          </cell>
          <cell r="BF21">
            <v>0</v>
          </cell>
          <cell r="BY21">
            <v>0</v>
          </cell>
          <cell r="BZ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S21">
            <v>0</v>
          </cell>
          <cell r="CT21">
            <v>0</v>
          </cell>
          <cell r="DM21">
            <v>0</v>
          </cell>
          <cell r="DN21">
            <v>0</v>
          </cell>
        </row>
        <row r="22">
          <cell r="Q22">
            <v>0</v>
          </cell>
          <cell r="R22">
            <v>0</v>
          </cell>
          <cell r="AK22">
            <v>0</v>
          </cell>
          <cell r="AL22">
            <v>0</v>
          </cell>
          <cell r="BE22">
            <v>0</v>
          </cell>
          <cell r="BF22">
            <v>0</v>
          </cell>
          <cell r="BY22">
            <v>0</v>
          </cell>
          <cell r="BZ22">
            <v>0</v>
          </cell>
          <cell r="CS22">
            <v>0</v>
          </cell>
          <cell r="CT22">
            <v>0</v>
          </cell>
          <cell r="DM22">
            <v>0</v>
          </cell>
          <cell r="DN22">
            <v>0</v>
          </cell>
        </row>
        <row r="23">
          <cell r="D23">
            <v>59878.664000000004</v>
          </cell>
          <cell r="E23">
            <v>55202.763450000013</v>
          </cell>
          <cell r="F23">
            <v>61784.728440000021</v>
          </cell>
          <cell r="G23">
            <v>76259.776259999955</v>
          </cell>
          <cell r="H23">
            <v>69755.090130000026</v>
          </cell>
          <cell r="I23">
            <v>61106.952150000041</v>
          </cell>
          <cell r="J23">
            <v>65011.549520000015</v>
          </cell>
          <cell r="K23">
            <v>67961.552700000029</v>
          </cell>
          <cell r="L23">
            <v>82378.440369999997</v>
          </cell>
          <cell r="M23">
            <v>91782.883040000015</v>
          </cell>
          <cell r="N23">
            <v>84516.615209999989</v>
          </cell>
          <cell r="O23">
            <v>150517.53000000003</v>
          </cell>
          <cell r="Q23">
            <v>926156.54527</v>
          </cell>
          <cell r="R23">
            <v>926156.54527</v>
          </cell>
          <cell r="X23">
            <v>50955.823850749366</v>
          </cell>
          <cell r="Y23">
            <v>50905.093597122366</v>
          </cell>
          <cell r="Z23">
            <v>52426.92872386887</v>
          </cell>
          <cell r="AA23">
            <v>54588.860655980243</v>
          </cell>
          <cell r="AB23">
            <v>50821.890781731985</v>
          </cell>
          <cell r="AC23">
            <v>46807.600781160421</v>
          </cell>
          <cell r="AD23">
            <v>56752.931286593826</v>
          </cell>
          <cell r="AE23">
            <v>52385.584173697251</v>
          </cell>
          <cell r="AF23">
            <v>43329.373255229773</v>
          </cell>
          <cell r="AG23">
            <v>49559.073922064286</v>
          </cell>
          <cell r="AH23">
            <v>47591.864042271962</v>
          </cell>
          <cell r="AI23">
            <v>48480.724695061625</v>
          </cell>
          <cell r="AK23">
            <v>604605.74976553209</v>
          </cell>
          <cell r="AL23">
            <v>604605.74976553209</v>
          </cell>
          <cell r="AR23">
            <v>52239.089373479525</v>
          </cell>
          <cell r="AS23">
            <v>46843.921761430218</v>
          </cell>
          <cell r="AT23">
            <v>49411.224496253257</v>
          </cell>
          <cell r="AU23">
            <v>60605.643269492692</v>
          </cell>
          <cell r="AV23">
            <v>59742.951603609778</v>
          </cell>
          <cell r="AW23">
            <v>49395.082097959807</v>
          </cell>
          <cell r="AX23">
            <v>56783.535139456799</v>
          </cell>
          <cell r="AY23">
            <v>58788.437745847783</v>
          </cell>
          <cell r="AZ23">
            <v>52375.081226596783</v>
          </cell>
          <cell r="BA23">
            <v>62842.39542862786</v>
          </cell>
          <cell r="BB23">
            <v>56440.227061527839</v>
          </cell>
          <cell r="BC23">
            <v>68556.299410246545</v>
          </cell>
          <cell r="BE23">
            <v>674023.88861452905</v>
          </cell>
          <cell r="BF23">
            <v>674023.88861452905</v>
          </cell>
          <cell r="BL23">
            <v>59878.650000000009</v>
          </cell>
          <cell r="BM23">
            <v>55202.720000000001</v>
          </cell>
          <cell r="BN23">
            <v>61784.72</v>
          </cell>
          <cell r="BO23">
            <v>60147.540000000008</v>
          </cell>
          <cell r="BP23">
            <v>64041.089999999982</v>
          </cell>
          <cell r="BQ23">
            <v>55249.31</v>
          </cell>
          <cell r="BR23">
            <v>61970.400000000009</v>
          </cell>
          <cell r="BS23">
            <v>64272.349999999991</v>
          </cell>
          <cell r="BT23">
            <v>58703.670000000013</v>
          </cell>
          <cell r="BU23">
            <v>68912.460000000006</v>
          </cell>
          <cell r="BV23">
            <v>61248.210000000006</v>
          </cell>
          <cell r="BW23">
            <v>68881.599999999991</v>
          </cell>
          <cell r="BY23">
            <v>740292.72</v>
          </cell>
          <cell r="BZ23">
            <v>740292.72</v>
          </cell>
          <cell r="CE23">
            <v>0</v>
          </cell>
          <cell r="CF23">
            <v>59878.664000000004</v>
          </cell>
          <cell r="CG23">
            <v>55202.763450000013</v>
          </cell>
          <cell r="CH23">
            <v>61784.728440000021</v>
          </cell>
          <cell r="CI23">
            <v>76259.776259999955</v>
          </cell>
          <cell r="CJ23">
            <v>69755.090130000026</v>
          </cell>
          <cell r="CK23">
            <v>61106.952150000041</v>
          </cell>
          <cell r="CL23">
            <v>65011.549520000015</v>
          </cell>
          <cell r="CM23">
            <v>65154.398249999998</v>
          </cell>
          <cell r="CN23">
            <v>62530.529689999981</v>
          </cell>
          <cell r="CO23">
            <v>72992.450560000099</v>
          </cell>
          <cell r="CP23">
            <v>65005.331250000003</v>
          </cell>
          <cell r="CQ23">
            <v>70785.973470000012</v>
          </cell>
          <cell r="CS23">
            <v>785468.20717000018</v>
          </cell>
          <cell r="CT23">
            <v>785468.20717000018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21432.103079999997</v>
          </cell>
          <cell r="DI23">
            <v>17351.13204</v>
          </cell>
          <cell r="DJ23">
            <v>21503.430800000002</v>
          </cell>
          <cell r="DK23">
            <v>80253.399999999994</v>
          </cell>
          <cell r="DM23">
            <v>140540.06591999999</v>
          </cell>
          <cell r="DN23">
            <v>140540.06591999999</v>
          </cell>
        </row>
        <row r="24">
          <cell r="D24">
            <v>131238.95000000001</v>
          </cell>
          <cell r="E24">
            <v>118441.15000000001</v>
          </cell>
          <cell r="F24">
            <v>129202.98366000003</v>
          </cell>
          <cell r="G24">
            <v>138794.98225999996</v>
          </cell>
          <cell r="H24">
            <v>138449.78213000004</v>
          </cell>
          <cell r="I24">
            <v>128251.52615000003</v>
          </cell>
          <cell r="J24">
            <v>132144.46452000001</v>
          </cell>
          <cell r="K24">
            <v>137939.39770000003</v>
          </cell>
          <cell r="L24">
            <v>133677.07337</v>
          </cell>
          <cell r="M24">
            <v>146232.59100000001</v>
          </cell>
          <cell r="N24">
            <v>138816.40920999998</v>
          </cell>
          <cell r="O24">
            <v>157551.96000000002</v>
          </cell>
          <cell r="Q24">
            <v>1630741.2700000003</v>
          </cell>
          <cell r="R24">
            <v>1630741.2700000003</v>
          </cell>
          <cell r="X24">
            <v>136108.41025999992</v>
          </cell>
          <cell r="Y24">
            <v>129945.80858</v>
          </cell>
          <cell r="Z24">
            <v>136059.38336000001</v>
          </cell>
          <cell r="AA24">
            <v>137359.29500000004</v>
          </cell>
          <cell r="AB24">
            <v>136503.59529999993</v>
          </cell>
          <cell r="AC24">
            <v>132440.05645</v>
          </cell>
          <cell r="AD24">
            <v>143361.13565000001</v>
          </cell>
          <cell r="AE24">
            <v>139718.79032999999</v>
          </cell>
          <cell r="AF24">
            <v>132201.61528000003</v>
          </cell>
          <cell r="AG24">
            <v>140051.68844999999</v>
          </cell>
          <cell r="AH24">
            <v>136987.26112000001</v>
          </cell>
          <cell r="AI24">
            <v>139867.07836999997</v>
          </cell>
          <cell r="AK24">
            <v>1640604.11815</v>
          </cell>
          <cell r="AL24">
            <v>1640604.11815</v>
          </cell>
          <cell r="AR24">
            <v>122910.09621347953</v>
          </cell>
          <cell r="AS24">
            <v>114904.27207143023</v>
          </cell>
          <cell r="AT24">
            <v>122419.23884625325</v>
          </cell>
          <cell r="AU24">
            <v>133523.42274949269</v>
          </cell>
          <cell r="AV24">
            <v>136244.32050245977</v>
          </cell>
          <cell r="AW24">
            <v>125233.11654680982</v>
          </cell>
          <cell r="AX24">
            <v>133605.0120383068</v>
          </cell>
          <cell r="AY24">
            <v>135438.93264469778</v>
          </cell>
          <cell r="AZ24">
            <v>128503.46935544678</v>
          </cell>
          <cell r="BA24">
            <v>143542.54133747786</v>
          </cell>
          <cell r="BB24">
            <v>143261.39886037784</v>
          </cell>
          <cell r="BC24">
            <v>157135.72295909654</v>
          </cell>
          <cell r="BE24">
            <v>1596721.5441253288</v>
          </cell>
          <cell r="BF24">
            <v>1596721.5441253288</v>
          </cell>
          <cell r="BL24">
            <v>131238.94</v>
          </cell>
          <cell r="BM24">
            <v>118441.11</v>
          </cell>
          <cell r="BN24">
            <v>129203.34</v>
          </cell>
          <cell r="BO24">
            <v>133065.32</v>
          </cell>
          <cell r="BP24">
            <v>134282.10999999999</v>
          </cell>
          <cell r="BQ24">
            <v>124771.47</v>
          </cell>
          <cell r="BR24">
            <v>131760.39000000001</v>
          </cell>
          <cell r="BS24">
            <v>133503.32999999999</v>
          </cell>
          <cell r="BT24">
            <v>127391.82</v>
          </cell>
          <cell r="BU24">
            <v>140590.82</v>
          </cell>
          <cell r="BV24">
            <v>132879.42000000001</v>
          </cell>
          <cell r="BW24">
            <v>144029.35999999999</v>
          </cell>
          <cell r="BY24">
            <v>1581157.4300000002</v>
          </cell>
          <cell r="BZ24">
            <v>1581157.4300000002</v>
          </cell>
          <cell r="CF24">
            <v>131238.95000000001</v>
          </cell>
          <cell r="CG24">
            <v>118441.15000000001</v>
          </cell>
          <cell r="CH24">
            <v>129202.98366000003</v>
          </cell>
          <cell r="CI24">
            <v>138794.98225999996</v>
          </cell>
          <cell r="CJ24">
            <v>138449.78213000004</v>
          </cell>
          <cell r="CK24">
            <v>128251.52615000003</v>
          </cell>
          <cell r="CL24">
            <v>132144.46452000001</v>
          </cell>
          <cell r="CM24">
            <v>135795.73824999999</v>
          </cell>
          <cell r="CN24">
            <v>131430.99632999997</v>
          </cell>
          <cell r="CO24">
            <v>144498.62936000008</v>
          </cell>
          <cell r="CP24">
            <v>136449.67455999998</v>
          </cell>
          <cell r="CQ24">
            <v>143900.80598999999</v>
          </cell>
          <cell r="CS24">
            <v>1608599.6832100002</v>
          </cell>
          <cell r="CT24">
            <v>1608599.6832100002</v>
          </cell>
          <cell r="DH24">
            <v>22928.67</v>
          </cell>
          <cell r="DI24">
            <v>19114.38767</v>
          </cell>
          <cell r="DJ24">
            <v>23000</v>
          </cell>
          <cell r="DK24">
            <v>59920</v>
          </cell>
          <cell r="DM24">
            <v>124963.05766999999</v>
          </cell>
          <cell r="DN24">
            <v>124963.05766999999</v>
          </cell>
        </row>
        <row r="25">
          <cell r="D25">
            <v>-71360.286000000007</v>
          </cell>
          <cell r="E25">
            <v>-63238.386549999996</v>
          </cell>
          <cell r="F25">
            <v>-67418.255220000006</v>
          </cell>
          <cell r="G25">
            <v>-62535.206000000006</v>
          </cell>
          <cell r="H25">
            <v>-68694.69200000001</v>
          </cell>
          <cell r="I25">
            <v>-67144.573999999993</v>
          </cell>
          <cell r="J25">
            <v>-67132.914999999994</v>
          </cell>
          <cell r="K25">
            <v>-69977.845000000001</v>
          </cell>
          <cell r="L25">
            <v>-51298.633000000002</v>
          </cell>
          <cell r="M25">
            <v>-54449.70796</v>
          </cell>
          <cell r="N25">
            <v>-54299.793999999994</v>
          </cell>
          <cell r="O25">
            <v>-7034.43</v>
          </cell>
          <cell r="Q25">
            <v>-704584.72473000013</v>
          </cell>
          <cell r="R25">
            <v>-704584.72473000013</v>
          </cell>
          <cell r="X25">
            <v>-85152.586409250551</v>
          </cell>
          <cell r="Y25">
            <v>-79040.714982877631</v>
          </cell>
          <cell r="Z25">
            <v>-83632.454636131137</v>
          </cell>
          <cell r="AA25">
            <v>-82770.434344019799</v>
          </cell>
          <cell r="AB25">
            <v>-85681.704518267943</v>
          </cell>
          <cell r="AC25">
            <v>-85632.455668839582</v>
          </cell>
          <cell r="AD25">
            <v>-86608.204363406185</v>
          </cell>
          <cell r="AE25">
            <v>-87333.206156302738</v>
          </cell>
          <cell r="AF25">
            <v>-88872.242024770254</v>
          </cell>
          <cell r="AG25">
            <v>-90492.614527935701</v>
          </cell>
          <cell r="AH25">
            <v>-89395.397077728048</v>
          </cell>
          <cell r="AI25">
            <v>-91386.353674938349</v>
          </cell>
          <cell r="AK25">
            <v>-1035998.3683844679</v>
          </cell>
          <cell r="AL25">
            <v>-1035998.3683844679</v>
          </cell>
          <cell r="AR25">
            <v>-70671.006840000002</v>
          </cell>
          <cell r="AS25">
            <v>-68060.350310000009</v>
          </cell>
          <cell r="AT25">
            <v>-73008.014349999998</v>
          </cell>
          <cell r="AU25">
            <v>-72917.779479999997</v>
          </cell>
          <cell r="AV25">
            <v>-76501.368898849993</v>
          </cell>
          <cell r="AW25">
            <v>-75838.034448850012</v>
          </cell>
          <cell r="AX25">
            <v>-76821.47689885</v>
          </cell>
          <cell r="AY25">
            <v>-76650.494898849996</v>
          </cell>
          <cell r="AZ25">
            <v>-76128.388128849998</v>
          </cell>
          <cell r="BA25">
            <v>-80700.145908849998</v>
          </cell>
          <cell r="BB25">
            <v>-86821.171798850002</v>
          </cell>
          <cell r="BC25">
            <v>-88579.423548849998</v>
          </cell>
          <cell r="BE25">
            <v>-922697.65551080019</v>
          </cell>
          <cell r="BF25">
            <v>-922697.65551080019</v>
          </cell>
          <cell r="BL25">
            <v>-71360.289999999994</v>
          </cell>
          <cell r="BM25">
            <v>-63238.39</v>
          </cell>
          <cell r="BN25">
            <v>-67418.62</v>
          </cell>
          <cell r="BO25">
            <v>-72917.78</v>
          </cell>
          <cell r="BP25">
            <v>-70241.02</v>
          </cell>
          <cell r="BQ25">
            <v>-69522.16</v>
          </cell>
          <cell r="BR25">
            <v>-69789.990000000005</v>
          </cell>
          <cell r="BS25">
            <v>-69230.98</v>
          </cell>
          <cell r="BT25">
            <v>-68688.149999999994</v>
          </cell>
          <cell r="BU25">
            <v>-71678.36</v>
          </cell>
          <cell r="BV25">
            <v>-71631.210000000006</v>
          </cell>
          <cell r="BW25">
            <v>-75147.759999999995</v>
          </cell>
          <cell r="BY25">
            <v>-840864.71</v>
          </cell>
          <cell r="BZ25">
            <v>-840864.71</v>
          </cell>
          <cell r="CF25">
            <v>-71360.286000000007</v>
          </cell>
          <cell r="CG25">
            <v>-63238.386549999996</v>
          </cell>
          <cell r="CH25">
            <v>-67418.255220000006</v>
          </cell>
          <cell r="CI25">
            <v>-62535.206000000006</v>
          </cell>
          <cell r="CJ25">
            <v>-68694.69200000001</v>
          </cell>
          <cell r="CK25">
            <v>-67144.573999999993</v>
          </cell>
          <cell r="CL25">
            <v>-67132.914999999994</v>
          </cell>
          <cell r="CM25">
            <v>-70641.34</v>
          </cell>
          <cell r="CN25">
            <v>-68900.466639999984</v>
          </cell>
          <cell r="CO25">
            <v>-71506.17879999998</v>
          </cell>
          <cell r="CP25">
            <v>-71444.343309999982</v>
          </cell>
          <cell r="CQ25">
            <v>-73114.832519999982</v>
          </cell>
          <cell r="CS25">
            <v>-823131.47603999998</v>
          </cell>
          <cell r="CT25">
            <v>-823131.47603999998</v>
          </cell>
          <cell r="DH25">
            <v>-1496.56692</v>
          </cell>
          <cell r="DI25">
            <v>-1763.2556300000001</v>
          </cell>
          <cell r="DJ25">
            <v>-1496.5691999999999</v>
          </cell>
          <cell r="DK25">
            <v>20333.400000000001</v>
          </cell>
          <cell r="DM25">
            <v>15577.008250000003</v>
          </cell>
          <cell r="DN25">
            <v>15577.008250000003</v>
          </cell>
        </row>
        <row r="27">
          <cell r="E27">
            <v>228489.03</v>
          </cell>
          <cell r="F27">
            <v>204253.47</v>
          </cell>
        </row>
        <row r="28">
          <cell r="E28">
            <v>-86198.46</v>
          </cell>
          <cell r="F28">
            <v>-100401.82</v>
          </cell>
        </row>
        <row r="29">
          <cell r="E29">
            <v>-45777.33</v>
          </cell>
          <cell r="F29">
            <v>-50261.35</v>
          </cell>
        </row>
        <row r="30">
          <cell r="E30">
            <v>21927.91</v>
          </cell>
          <cell r="F30">
            <v>25351.69</v>
          </cell>
        </row>
        <row r="33">
          <cell r="E33">
            <v>118441.15000000001</v>
          </cell>
          <cell r="F33">
            <v>78941.989999999991</v>
          </cell>
        </row>
        <row r="35">
          <cell r="E35">
            <v>-62536.56</v>
          </cell>
          <cell r="F35">
            <v>-67051.87</v>
          </cell>
        </row>
        <row r="36">
          <cell r="E36">
            <v>-101.93</v>
          </cell>
        </row>
        <row r="37">
          <cell r="E37">
            <v>-319.89654999999999</v>
          </cell>
          <cell r="F37">
            <v>-366.38621999999998</v>
          </cell>
        </row>
        <row r="38">
          <cell r="E38">
            <v>-280</v>
          </cell>
        </row>
        <row r="39">
          <cell r="E39">
            <v>-63238.386549999996</v>
          </cell>
          <cell r="F39">
            <v>-67418.256219999996</v>
          </cell>
        </row>
        <row r="40">
          <cell r="Q40">
            <v>0</v>
          </cell>
          <cell r="R40">
            <v>0</v>
          </cell>
          <cell r="AK40">
            <v>0</v>
          </cell>
          <cell r="AL40">
            <v>0</v>
          </cell>
          <cell r="BE40">
            <v>0</v>
          </cell>
          <cell r="BF40">
            <v>0</v>
          </cell>
          <cell r="BY40">
            <v>0</v>
          </cell>
          <cell r="BZ40">
            <v>0</v>
          </cell>
          <cell r="CS40">
            <v>0</v>
          </cell>
          <cell r="CT40">
            <v>0</v>
          </cell>
          <cell r="DM40">
            <v>0</v>
          </cell>
          <cell r="DN40">
            <v>0</v>
          </cell>
        </row>
        <row r="41">
          <cell r="D41">
            <v>105277.11650000002</v>
          </cell>
          <cell r="E41">
            <v>102310.51645</v>
          </cell>
          <cell r="F41">
            <v>117712.17817000001</v>
          </cell>
          <cell r="G41">
            <v>120479.72907999995</v>
          </cell>
          <cell r="H41">
            <v>116596.14645000003</v>
          </cell>
          <cell r="I41">
            <v>110800.98685000003</v>
          </cell>
          <cell r="J41">
            <v>111727.83350000001</v>
          </cell>
          <cell r="K41">
            <v>115632.90051000002</v>
          </cell>
          <cell r="L41">
            <v>127626.82825899999</v>
          </cell>
          <cell r="M41">
            <v>140337.66804000002</v>
          </cell>
          <cell r="N41">
            <v>134954.08273999998</v>
          </cell>
          <cell r="O41">
            <v>176679.93200000003</v>
          </cell>
          <cell r="Q41">
            <v>1480135.9185490001</v>
          </cell>
          <cell r="R41">
            <v>1480135.9185490001</v>
          </cell>
          <cell r="X41">
            <v>87120.615850749367</v>
          </cell>
          <cell r="Y41">
            <v>84716.630597122363</v>
          </cell>
          <cell r="Z41">
            <v>87108.733923868858</v>
          </cell>
          <cell r="AA41">
            <v>88185.557655980243</v>
          </cell>
          <cell r="AB41">
            <v>86069.948781731975</v>
          </cell>
          <cell r="AC41">
            <v>81210.305781160409</v>
          </cell>
          <cell r="AD41">
            <v>93985.996486593824</v>
          </cell>
          <cell r="AE41">
            <v>89675.013393697242</v>
          </cell>
          <cell r="AF41">
            <v>96624.300435229772</v>
          </cell>
          <cell r="AG41">
            <v>119330.70750206428</v>
          </cell>
          <cell r="AH41">
            <v>98917.449042271968</v>
          </cell>
          <cell r="AI41">
            <v>122793.47369506162</v>
          </cell>
          <cell r="AK41">
            <v>1135738.7331455317</v>
          </cell>
          <cell r="AL41">
            <v>1135738.7331455317</v>
          </cell>
          <cell r="AR41">
            <v>102135.009311528</v>
          </cell>
          <cell r="AS41">
            <v>95866.184486728976</v>
          </cell>
          <cell r="AT41">
            <v>105817.48722155203</v>
          </cell>
          <cell r="AU41">
            <v>116461.56581810003</v>
          </cell>
          <cell r="AV41">
            <v>116705.03938575</v>
          </cell>
          <cell r="AW41">
            <v>105394.16988010003</v>
          </cell>
          <cell r="AX41">
            <v>115087.62292159701</v>
          </cell>
          <cell r="AY41">
            <v>114479.52552798801</v>
          </cell>
          <cell r="AZ41">
            <v>108616.16900873699</v>
          </cell>
          <cell r="BA41">
            <v>125355.14951234401</v>
          </cell>
          <cell r="BB41">
            <v>113813.98114524399</v>
          </cell>
          <cell r="BC41">
            <v>126298.98439485997</v>
          </cell>
          <cell r="BE41">
            <v>1346030.888614529</v>
          </cell>
          <cell r="BF41">
            <v>1346030.888614529</v>
          </cell>
          <cell r="BL41">
            <v>105277.10250000002</v>
          </cell>
          <cell r="BM41">
            <v>102310.473</v>
          </cell>
          <cell r="BN41">
            <v>117712.16972999999</v>
          </cell>
          <cell r="BO41">
            <v>104138.2631791</v>
          </cell>
          <cell r="BP41">
            <v>112379.70609999998</v>
          </cell>
          <cell r="BQ41">
            <v>103569.30609999999</v>
          </cell>
          <cell r="BR41">
            <v>110752.72188</v>
          </cell>
          <cell r="BS41">
            <v>112098.82669999999</v>
          </cell>
          <cell r="BT41">
            <v>108154.52300000002</v>
          </cell>
          <cell r="BU41">
            <v>122398.08776000001</v>
          </cell>
          <cell r="BV41">
            <v>115218.32776000001</v>
          </cell>
          <cell r="BW41">
            <v>126575.79175999999</v>
          </cell>
          <cell r="BY41">
            <v>1340585.2994690998</v>
          </cell>
          <cell r="BZ41">
            <v>1340585.2994690998</v>
          </cell>
          <cell r="CF41">
            <v>105277.1165</v>
          </cell>
          <cell r="CG41">
            <v>102310.51645000001</v>
          </cell>
          <cell r="CH41">
            <v>117712.17817000001</v>
          </cell>
          <cell r="CI41">
            <v>120479.72907999995</v>
          </cell>
          <cell r="CJ41">
            <v>116596.14645000003</v>
          </cell>
          <cell r="CK41">
            <v>110800.98685000004</v>
          </cell>
          <cell r="CL41">
            <v>111727.83350000001</v>
          </cell>
          <cell r="CM41">
            <v>109592.50625000001</v>
          </cell>
          <cell r="CN41">
            <v>112170.29135544156</v>
          </cell>
          <cell r="CO41">
            <v>126540.4362990333</v>
          </cell>
          <cell r="CP41">
            <v>119065.25946544157</v>
          </cell>
          <cell r="CQ41">
            <v>128599.1796259563</v>
          </cell>
          <cell r="CS41">
            <v>1380872.1799958728</v>
          </cell>
          <cell r="CT41">
            <v>1380872.1799958728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17432.103079999997</v>
          </cell>
          <cell r="DI41">
            <v>13351.13204</v>
          </cell>
          <cell r="DJ41">
            <v>17503.430800000002</v>
          </cell>
          <cell r="DK41">
            <v>67983.399999999994</v>
          </cell>
          <cell r="DM41">
            <v>116270.06591999999</v>
          </cell>
          <cell r="DN41">
            <v>116270.06591999999</v>
          </cell>
        </row>
        <row r="44">
          <cell r="D44">
            <v>56839.078000000009</v>
          </cell>
          <cell r="E44">
            <v>51648.303449999999</v>
          </cell>
          <cell r="F44">
            <v>56717.847539999988</v>
          </cell>
          <cell r="G44">
            <v>71003.803939999954</v>
          </cell>
          <cell r="H44">
            <v>63893.373290000025</v>
          </cell>
          <cell r="I44">
            <v>55661.427370000034</v>
          </cell>
          <cell r="J44">
            <v>59095.213490000009</v>
          </cell>
          <cell r="K44">
            <v>61308.094790000025</v>
          </cell>
          <cell r="L44">
            <v>75442.210819</v>
          </cell>
          <cell r="M44">
            <v>83471.913040000014</v>
          </cell>
          <cell r="N44">
            <v>76697.721419999987</v>
          </cell>
          <cell r="O44">
            <v>141736.95155</v>
          </cell>
          <cell r="Q44">
            <v>853515.93869900005</v>
          </cell>
          <cell r="R44">
            <v>853515.93869900005</v>
          </cell>
          <cell r="X44">
            <v>49843.115124766759</v>
          </cell>
          <cell r="Y44">
            <v>49992.499685674658</v>
          </cell>
          <cell r="Z44">
            <v>51186.733637886253</v>
          </cell>
          <cell r="AA44">
            <v>53393.723885416272</v>
          </cell>
          <cell r="AB44">
            <v>49420.892807065087</v>
          </cell>
          <cell r="AC44">
            <v>45088.079403939264</v>
          </cell>
          <cell r="AD44">
            <v>55175.149361398639</v>
          </cell>
          <cell r="AE44">
            <v>50907.35064850207</v>
          </cell>
          <cell r="AF44">
            <v>41823.808458008614</v>
          </cell>
          <cell r="AG44">
            <v>47875.450985474359</v>
          </cell>
          <cell r="AH44">
            <v>44606.734477810169</v>
          </cell>
          <cell r="AI44">
            <v>44638.557305282084</v>
          </cell>
          <cell r="AK44">
            <v>583952.09578122431</v>
          </cell>
          <cell r="AL44">
            <v>583952.09578122431</v>
          </cell>
          <cell r="AR44">
            <v>49138.053999999996</v>
          </cell>
          <cell r="AS44">
            <v>43711.902000000002</v>
          </cell>
          <cell r="AT44">
            <v>45139.428</v>
          </cell>
          <cell r="AU44">
            <v>54833.322</v>
          </cell>
          <cell r="AV44">
            <v>53994.5</v>
          </cell>
          <cell r="AW44">
            <v>43668.347999999904</v>
          </cell>
          <cell r="AX44">
            <v>51071.286</v>
          </cell>
          <cell r="AY44">
            <v>52220.427000000003</v>
          </cell>
          <cell r="AZ44">
            <v>45710.51</v>
          </cell>
          <cell r="BA44">
            <v>55481.995999999999</v>
          </cell>
          <cell r="BB44">
            <v>49242.504999999997</v>
          </cell>
          <cell r="BC44">
            <v>59623.040000000001</v>
          </cell>
          <cell r="BE44">
            <v>603835.31799999997</v>
          </cell>
          <cell r="BF44">
            <v>603835.31799999997</v>
          </cell>
          <cell r="BL44">
            <v>56839.078000000009</v>
          </cell>
          <cell r="BM44">
            <v>51648.303449999999</v>
          </cell>
          <cell r="BN44">
            <v>56717.847539999988</v>
          </cell>
          <cell r="BO44">
            <v>54375.222020000016</v>
          </cell>
          <cell r="BP44">
            <v>58646.257980000009</v>
          </cell>
          <cell r="BQ44">
            <v>49882.54282000001</v>
          </cell>
          <cell r="BR44">
            <v>56551.208080000004</v>
          </cell>
          <cell r="BS44">
            <v>58120.129079999992</v>
          </cell>
          <cell r="BT44">
            <v>52124.719820000013</v>
          </cell>
          <cell r="BU44">
            <v>61268.286989999993</v>
          </cell>
          <cell r="BV44">
            <v>53822.655010000009</v>
          </cell>
          <cell r="BW44">
            <v>60010.880989999991</v>
          </cell>
          <cell r="BY44">
            <v>670007.13178000005</v>
          </cell>
          <cell r="BZ44">
            <v>670007.13178000005</v>
          </cell>
          <cell r="CF44">
            <v>56839.078000000009</v>
          </cell>
          <cell r="CG44">
            <v>51648.303449999999</v>
          </cell>
          <cell r="CH44">
            <v>56717.847539999988</v>
          </cell>
          <cell r="CI44">
            <v>71003.803939999954</v>
          </cell>
          <cell r="CJ44">
            <v>63893.373290000025</v>
          </cell>
          <cell r="CK44">
            <v>55661.427370000034</v>
          </cell>
          <cell r="CL44">
            <v>59095.213490000009</v>
          </cell>
          <cell r="CM44">
            <v>59245.14</v>
          </cell>
          <cell r="CN44">
            <v>56642.270525296022</v>
          </cell>
          <cell r="CO44">
            <v>66622.46871659068</v>
          </cell>
          <cell r="CP44">
            <v>58516.648096971592</v>
          </cell>
          <cell r="CQ44">
            <v>63031.821640625123</v>
          </cell>
          <cell r="CS44">
            <v>718917.39605948341</v>
          </cell>
          <cell r="CT44">
            <v>718917.39605948341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21432.103079999997</v>
          </cell>
          <cell r="DI44">
            <v>17351.13204</v>
          </cell>
          <cell r="DJ44">
            <v>21503.430800000002</v>
          </cell>
          <cell r="DK44">
            <v>80253.430800000002</v>
          </cell>
          <cell r="DM44">
            <v>140540.09672</v>
          </cell>
          <cell r="DN44">
            <v>140540.09672</v>
          </cell>
        </row>
        <row r="45">
          <cell r="D45">
            <v>1250.2</v>
          </cell>
          <cell r="E45">
            <v>1583.8361900000002</v>
          </cell>
          <cell r="F45">
            <v>1828.6210899999999</v>
          </cell>
          <cell r="G45">
            <v>2036.90338</v>
          </cell>
          <cell r="H45">
            <v>2218.8371499999998</v>
          </cell>
          <cell r="I45">
            <v>2315.3185200000003</v>
          </cell>
          <cell r="J45">
            <v>2383.74872</v>
          </cell>
          <cell r="K45">
            <v>2451.7363499999997</v>
          </cell>
          <cell r="L45">
            <v>2495.1114699999998</v>
          </cell>
          <cell r="M45">
            <v>2898.9639999999999</v>
          </cell>
          <cell r="N45">
            <v>2894.4127700000004</v>
          </cell>
          <cell r="O45">
            <v>3412.4760000000006</v>
          </cell>
          <cell r="Q45">
            <v>27770.165639999999</v>
          </cell>
          <cell r="R45">
            <v>27770.165639999999</v>
          </cell>
          <cell r="X45">
            <v>640.90998000000002</v>
          </cell>
          <cell r="Y45">
            <v>696.35970999999995</v>
          </cell>
          <cell r="Z45">
            <v>991.45633999999984</v>
          </cell>
          <cell r="AA45">
            <v>911.17625999999996</v>
          </cell>
          <cell r="AB45">
            <v>1010.70236</v>
          </cell>
          <cell r="AC45">
            <v>1101.5788700000001</v>
          </cell>
          <cell r="AD45">
            <v>1101.6702499999999</v>
          </cell>
          <cell r="AE45">
            <v>1024.1818499999999</v>
          </cell>
          <cell r="AF45">
            <v>1033.9422900000002</v>
          </cell>
          <cell r="AG45">
            <v>1048.5829999999999</v>
          </cell>
          <cell r="AH45">
            <v>1026.519</v>
          </cell>
          <cell r="AI45">
            <v>1102.848</v>
          </cell>
          <cell r="AK45">
            <v>11689.927910000002</v>
          </cell>
          <cell r="AL45">
            <v>11689.927910000002</v>
          </cell>
          <cell r="AR45">
            <v>1568.0039999999999</v>
          </cell>
          <cell r="AS45">
            <v>1982.549</v>
          </cell>
          <cell r="AT45">
            <v>2352.1909999999998</v>
          </cell>
          <cell r="AU45">
            <v>2641.0940000000001</v>
          </cell>
          <cell r="AV45">
            <v>2988.62</v>
          </cell>
          <cell r="AW45">
            <v>2988.7919999999999</v>
          </cell>
          <cell r="AX45">
            <v>3133.7930000000001</v>
          </cell>
          <cell r="AY45">
            <v>3348.64</v>
          </cell>
          <cell r="AZ45">
            <v>3611.576</v>
          </cell>
          <cell r="BA45">
            <v>4131.8760000000002</v>
          </cell>
          <cell r="BB45">
            <v>4384.4229999999998</v>
          </cell>
          <cell r="BC45">
            <v>4865.1210000000001</v>
          </cell>
          <cell r="BE45">
            <v>37996.678999999996</v>
          </cell>
          <cell r="BF45">
            <v>37996.678999999996</v>
          </cell>
          <cell r="BL45">
            <v>1250.2</v>
          </cell>
          <cell r="BM45">
            <v>1583.8361900000002</v>
          </cell>
          <cell r="BN45">
            <v>1828.6210899999999</v>
          </cell>
          <cell r="BO45">
            <v>2641.0937981000002</v>
          </cell>
          <cell r="BP45">
            <v>2566.1332499999999</v>
          </cell>
          <cell r="BQ45">
            <v>2575.2562799999996</v>
          </cell>
          <cell r="BR45">
            <v>2763.2052400000002</v>
          </cell>
          <cell r="BS45">
            <v>2844.6907200000001</v>
          </cell>
          <cell r="BT45">
            <v>3170.72975</v>
          </cell>
          <cell r="BU45">
            <v>3657.9</v>
          </cell>
          <cell r="BV45">
            <v>3860.1699700000004</v>
          </cell>
          <cell r="BW45">
            <v>4305.45129</v>
          </cell>
          <cell r="BY45">
            <v>33047.287578099997</v>
          </cell>
          <cell r="BZ45">
            <v>33047.287578099997</v>
          </cell>
          <cell r="CF45">
            <v>1250.2</v>
          </cell>
          <cell r="CG45">
            <v>1583.8361900000002</v>
          </cell>
          <cell r="CH45">
            <v>1828.6210899999999</v>
          </cell>
          <cell r="CI45">
            <v>2036.90338</v>
          </cell>
          <cell r="CJ45">
            <v>2218.8371499999998</v>
          </cell>
          <cell r="CK45">
            <v>2315.3185200000003</v>
          </cell>
          <cell r="CL45">
            <v>2383.74872</v>
          </cell>
          <cell r="CM45">
            <v>2592.0537829559439</v>
          </cell>
          <cell r="CN45">
            <v>2710.6491219338986</v>
          </cell>
          <cell r="CO45">
            <v>3005.5448927790117</v>
          </cell>
          <cell r="CP45">
            <v>3317.003098030249</v>
          </cell>
          <cell r="CQ45">
            <v>3714.5518587276842</v>
          </cell>
          <cell r="CS45">
            <v>28957.267804426792</v>
          </cell>
          <cell r="CT45">
            <v>28957.267804426792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M45">
            <v>0</v>
          </cell>
          <cell r="DN45">
            <v>0</v>
          </cell>
        </row>
        <row r="46">
          <cell r="D46">
            <v>1908.1849999999999</v>
          </cell>
          <cell r="E46">
            <v>2084.8900000000003</v>
          </cell>
          <cell r="F46">
            <v>3333.3345400000003</v>
          </cell>
          <cell r="G46">
            <v>3351.1787600000007</v>
          </cell>
          <cell r="H46">
            <v>3755.3650100000004</v>
          </cell>
          <cell r="I46">
            <v>3258.8769600000005</v>
          </cell>
          <cell r="J46">
            <v>3665.40229</v>
          </cell>
          <cell r="K46">
            <v>4327.5583700000007</v>
          </cell>
          <cell r="L46">
            <v>4540.6849700000012</v>
          </cell>
          <cell r="M46">
            <v>5527.2830000000013</v>
          </cell>
          <cell r="N46">
            <v>5042.4395500000001</v>
          </cell>
          <cell r="O46">
            <v>5511.0936199999996</v>
          </cell>
          <cell r="Q46">
            <v>46306.29207000001</v>
          </cell>
          <cell r="R46">
            <v>46306.29207000001</v>
          </cell>
          <cell r="X46">
            <v>470.63416598262711</v>
          </cell>
          <cell r="Y46">
            <v>215.16886144770365</v>
          </cell>
          <cell r="Z46">
            <v>247.65128598262703</v>
          </cell>
          <cell r="AA46">
            <v>282.94717056396354</v>
          </cell>
          <cell r="AB46">
            <v>389.127975957226</v>
          </cell>
          <cell r="AC46">
            <v>615.82221722115332</v>
          </cell>
          <cell r="AD46">
            <v>473.86788519519206</v>
          </cell>
          <cell r="AE46">
            <v>451.77464519519208</v>
          </cell>
          <cell r="AF46">
            <v>469.43563722115329</v>
          </cell>
          <cell r="AG46">
            <v>632.93234271895631</v>
          </cell>
          <cell r="AH46">
            <v>1716.2815594076967</v>
          </cell>
          <cell r="AI46">
            <v>2736.1638323601937</v>
          </cell>
          <cell r="AK46">
            <v>8701.8075792536838</v>
          </cell>
          <cell r="AL46">
            <v>8701.8075792536838</v>
          </cell>
          <cell r="AR46">
            <v>1533.0319999999999</v>
          </cell>
          <cell r="AS46">
            <v>1149.471</v>
          </cell>
          <cell r="AT46">
            <v>1919.605</v>
          </cell>
          <cell r="AU46">
            <v>3131.2269999999999</v>
          </cell>
          <cell r="AV46">
            <v>2759.8319999999999</v>
          </cell>
          <cell r="AW46">
            <v>2737.9430000000002</v>
          </cell>
          <cell r="AX46">
            <v>2578.4580000000001</v>
          </cell>
          <cell r="AY46">
            <v>3219.3710000000001</v>
          </cell>
          <cell r="AZ46">
            <v>3052.9969999999998</v>
          </cell>
          <cell r="BA46">
            <v>3228.5230000000001</v>
          </cell>
          <cell r="BB46">
            <v>2813.2979999999998</v>
          </cell>
          <cell r="BC46">
            <v>4068.1350000000002</v>
          </cell>
          <cell r="BE46">
            <v>32191.892</v>
          </cell>
          <cell r="BF46">
            <v>32191.892</v>
          </cell>
          <cell r="BL46">
            <v>1908.1849999999999</v>
          </cell>
          <cell r="BM46">
            <v>2084.8900000000003</v>
          </cell>
          <cell r="BN46">
            <v>3333.3345400000003</v>
          </cell>
          <cell r="BO46">
            <v>3131.2269999999999</v>
          </cell>
          <cell r="BP46">
            <v>2828.6981700000001</v>
          </cell>
          <cell r="BQ46">
            <v>2791.51863</v>
          </cell>
          <cell r="BR46">
            <v>2655.9922800000004</v>
          </cell>
          <cell r="BS46">
            <v>3307.5312699999999</v>
          </cell>
          <cell r="BT46">
            <v>3408.2175900000002</v>
          </cell>
          <cell r="BU46">
            <v>3986.2656499999998</v>
          </cell>
          <cell r="BV46">
            <v>3565.3752399999998</v>
          </cell>
          <cell r="BW46">
            <v>4565.2679099999987</v>
          </cell>
          <cell r="BY46">
            <v>37566.503280000004</v>
          </cell>
          <cell r="BZ46">
            <v>37566.503280000004</v>
          </cell>
          <cell r="CF46">
            <v>1908.1849999999999</v>
          </cell>
          <cell r="CG46">
            <v>2084.8900000000003</v>
          </cell>
          <cell r="CH46">
            <v>3333.3345400000003</v>
          </cell>
          <cell r="CI46">
            <v>3351.1787600000007</v>
          </cell>
          <cell r="CJ46">
            <v>3755.3650100000004</v>
          </cell>
          <cell r="CK46">
            <v>3258.8769600000005</v>
          </cell>
          <cell r="CL46">
            <v>3665.40229</v>
          </cell>
          <cell r="CM46">
            <v>3317.16</v>
          </cell>
          <cell r="CN46">
            <v>3177.61</v>
          </cell>
          <cell r="CO46">
            <v>3360.96</v>
          </cell>
          <cell r="CP46">
            <v>3171.68</v>
          </cell>
          <cell r="CQ46">
            <v>4039.6</v>
          </cell>
          <cell r="CS46">
            <v>38424.242559999999</v>
          </cell>
          <cell r="CT46">
            <v>38424.242559999999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M46">
            <v>0</v>
          </cell>
          <cell r="DN46">
            <v>0</v>
          </cell>
        </row>
        <row r="47">
          <cell r="D47">
            <v>59997.463000000003</v>
          </cell>
          <cell r="E47">
            <v>55317.029640000001</v>
          </cell>
          <cell r="F47">
            <v>61879.803169999992</v>
          </cell>
          <cell r="G47">
            <v>76391.886079999953</v>
          </cell>
          <cell r="H47">
            <v>69867.575450000018</v>
          </cell>
          <cell r="I47">
            <v>61235.622850000036</v>
          </cell>
          <cell r="J47">
            <v>65144.364500000011</v>
          </cell>
          <cell r="K47">
            <v>68087.389510000023</v>
          </cell>
          <cell r="L47">
            <v>82478.007259000005</v>
          </cell>
          <cell r="M47">
            <v>91898.160040000017</v>
          </cell>
          <cell r="N47">
            <v>84634.573739999978</v>
          </cell>
          <cell r="O47">
            <v>150660.52116999999</v>
          </cell>
          <cell r="X47">
            <v>50954.659270749384</v>
          </cell>
          <cell r="Y47">
            <v>50904.028257122358</v>
          </cell>
          <cell r="Z47">
            <v>52425.841263868875</v>
          </cell>
          <cell r="AA47">
            <v>54587.847315980238</v>
          </cell>
          <cell r="AB47">
            <v>50820.723143022318</v>
          </cell>
          <cell r="AC47">
            <v>46805.480491160415</v>
          </cell>
          <cell r="AD47">
            <v>56750.687496593833</v>
          </cell>
          <cell r="AE47">
            <v>52383.30714369726</v>
          </cell>
          <cell r="AF47">
            <v>43327.186385229768</v>
          </cell>
          <cell r="AG47">
            <v>49556.966328193317</v>
          </cell>
          <cell r="AH47">
            <v>47349.535037217865</v>
          </cell>
          <cell r="AI47">
            <v>48477.569137642276</v>
          </cell>
          <cell r="AR47">
            <v>52239.09</v>
          </cell>
          <cell r="AS47">
            <v>46843.921999999999</v>
          </cell>
          <cell r="AT47">
            <v>49411.224000000002</v>
          </cell>
          <cell r="AU47">
            <v>60605.642999999996</v>
          </cell>
          <cell r="AV47">
            <v>59742.952000000005</v>
          </cell>
          <cell r="AW47">
            <v>49395.082999999904</v>
          </cell>
          <cell r="AX47">
            <v>56783.536999999997</v>
          </cell>
          <cell r="AY47">
            <v>58788.438000000002</v>
          </cell>
          <cell r="AZ47">
            <v>52375.083000000006</v>
          </cell>
          <cell r="BA47">
            <v>62842.395000000004</v>
          </cell>
          <cell r="BB47">
            <v>56440.226000000002</v>
          </cell>
          <cell r="BC47">
            <v>68556.296000000002</v>
          </cell>
          <cell r="CF47">
            <v>9.9999999990529886E-3</v>
          </cell>
          <cell r="CG47">
            <v>-4.6810000012470709E-2</v>
          </cell>
          <cell r="CH47">
            <v>-1.0000000288528099E-3</v>
          </cell>
          <cell r="CI47">
            <v>-2.2737367544323206E-12</v>
          </cell>
          <cell r="CJ47">
            <v>-7.474909580196254E-12</v>
          </cell>
          <cell r="CK47">
            <v>-4.9453774408902973E-12</v>
          </cell>
          <cell r="CL47">
            <v>-4.4906300900038332E-12</v>
          </cell>
          <cell r="CM47">
            <v>-4.4467044048360549E-2</v>
          </cell>
          <cell r="CN47">
            <v>-4.2770057916641235E-5</v>
          </cell>
          <cell r="CO47">
            <v>-3.476950630400097</v>
          </cell>
          <cell r="CP47">
            <v>-5.4998163250274956E-5</v>
          </cell>
          <cell r="CQ47">
            <v>2.9352799174375832E-5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3.0800000007729977E-2</v>
          </cell>
        </row>
        <row r="48">
          <cell r="D48">
            <v>-118.79899999999907</v>
          </cell>
          <cell r="E48">
            <v>-114.26618999998755</v>
          </cell>
          <cell r="F48">
            <v>-95.074729999971169</v>
          </cell>
          <cell r="G48">
            <v>-132.10981999999785</v>
          </cell>
          <cell r="H48">
            <v>-112.4853199999925</v>
          </cell>
          <cell r="I48">
            <v>-128.67069999999512</v>
          </cell>
          <cell r="J48">
            <v>-132.81497999999556</v>
          </cell>
          <cell r="K48">
            <v>-125.83680999999342</v>
          </cell>
          <cell r="L48">
            <v>-99.566889000008814</v>
          </cell>
          <cell r="M48">
            <v>-115.27700000000186</v>
          </cell>
          <cell r="N48">
            <v>-117.95852999998897</v>
          </cell>
          <cell r="O48">
            <v>-142.99116999996477</v>
          </cell>
          <cell r="X48">
            <v>1.1645799999823794</v>
          </cell>
          <cell r="Y48">
            <v>1.0653400000082911</v>
          </cell>
          <cell r="Z48">
            <v>1.0874599999951897</v>
          </cell>
          <cell r="AA48">
            <v>1.0133400000049733</v>
          </cell>
          <cell r="AB48">
            <v>1.1676387096667895</v>
          </cell>
          <cell r="AC48">
            <v>2.1202900000062073</v>
          </cell>
          <cell r="AD48">
            <v>2.2437899999931687</v>
          </cell>
          <cell r="AE48">
            <v>2.2770299999901908</v>
          </cell>
          <cell r="AF48">
            <v>2.1868700000050012</v>
          </cell>
          <cell r="AG48">
            <v>2.10759387096914</v>
          </cell>
          <cell r="AH48">
            <v>242.32900505409634</v>
          </cell>
          <cell r="AI48">
            <v>3.1555574193480425</v>
          </cell>
          <cell r="AR48">
            <v>-6.2652047199662775E-4</v>
          </cell>
          <cell r="AS48">
            <v>-2.3856978077674285E-4</v>
          </cell>
          <cell r="AT48">
            <v>4.9625325482338667E-4</v>
          </cell>
          <cell r="AU48">
            <v>2.6949269522447139E-4</v>
          </cell>
          <cell r="AV48">
            <v>-3.9639022725168616E-4</v>
          </cell>
          <cell r="AW48">
            <v>-9.0204009757144377E-4</v>
          </cell>
          <cell r="AX48">
            <v>-1.8605431978357956E-3</v>
          </cell>
          <cell r="AY48">
            <v>-2.5415221898583695E-4</v>
          </cell>
          <cell r="AZ48">
            <v>-1.7734032226144336E-3</v>
          </cell>
          <cell r="BA48">
            <v>4.2862785630859435E-4</v>
          </cell>
          <cell r="BB48">
            <v>1.0615278370096348E-3</v>
          </cell>
          <cell r="BC48">
            <v>3.4102465433534235E-3</v>
          </cell>
        </row>
        <row r="49">
          <cell r="D49">
            <v>9.8789548045051228E-3</v>
          </cell>
          <cell r="E49">
            <v>1.0509461539652274E-2</v>
          </cell>
          <cell r="F49">
            <v>1.0765565659607953E-2</v>
          </cell>
          <cell r="G49">
            <v>1.2535148138963777E-2</v>
          </cell>
          <cell r="H49">
            <v>1.089881368194533E-2</v>
          </cell>
          <cell r="I49">
            <v>1.0533247161540761E-2</v>
          </cell>
          <cell r="J49">
            <v>1.0729294997777646E-2</v>
          </cell>
          <cell r="K49">
            <v>1.0889027913201305E-2</v>
          </cell>
          <cell r="L49">
            <v>1.4598338730672067E-2</v>
          </cell>
          <cell r="M49">
            <v>1.3985672392446415E-2</v>
          </cell>
          <cell r="N49">
            <v>1.4834886125862194E-2</v>
          </cell>
          <cell r="O49">
            <v>2.0256322448332489E-2</v>
          </cell>
          <cell r="Q49">
            <v>1.2703167495237972E-2</v>
          </cell>
          <cell r="R49">
            <v>1.2703167495237972E-2</v>
          </cell>
          <cell r="X49">
            <v>1.0128314707713616E-2</v>
          </cell>
          <cell r="Y49">
            <v>1.1134341938460416E-2</v>
          </cell>
          <cell r="Z49">
            <v>9.9305240299627871E-3</v>
          </cell>
          <cell r="AA49">
            <v>1.0325966717610801E-2</v>
          </cell>
          <cell r="AB49">
            <v>9.1688027667095884E-3</v>
          </cell>
          <cell r="AC49">
            <v>9.0107254349142719E-3</v>
          </cell>
          <cell r="AD49">
            <v>1.0996403489717694E-2</v>
          </cell>
          <cell r="AE49">
            <v>9.6086392477659072E-3</v>
          </cell>
          <cell r="AF49">
            <v>8.5288663813890327E-3</v>
          </cell>
          <cell r="AG49">
            <v>8.9685889655389105E-3</v>
          </cell>
          <cell r="AH49">
            <v>8.7914219172838867E-3</v>
          </cell>
          <cell r="AI49">
            <v>6.9140562648285905E-3</v>
          </cell>
          <cell r="AK49">
            <v>9.3855801622004225E-3</v>
          </cell>
          <cell r="AL49">
            <v>9.3855801622004225E-3</v>
          </cell>
          <cell r="AR49">
            <v>8.6957780277062552E-3</v>
          </cell>
          <cell r="AS49">
            <v>8.669702918524147E-3</v>
          </cell>
          <cell r="AT49">
            <v>8.0763339498782921E-3</v>
          </cell>
          <cell r="AU49">
            <v>9.3635439474410945E-3</v>
          </cell>
          <cell r="AV49">
            <v>8.9150583614860807E-3</v>
          </cell>
          <cell r="AW49">
            <v>7.901597363828658E-3</v>
          </cell>
          <cell r="AX49">
            <v>8.9209313999434846E-3</v>
          </cell>
          <cell r="AY49">
            <v>8.8011324626224522E-3</v>
          </cell>
          <cell r="AZ49">
            <v>8.5449922301818991E-3</v>
          </cell>
          <cell r="BA49">
            <v>8.9646019180931336E-3</v>
          </cell>
          <cell r="BB49">
            <v>8.804019424424844E-3</v>
          </cell>
          <cell r="BC49">
            <v>8.1677253761874655E-3</v>
          </cell>
          <cell r="BE49">
            <v>8.6496221735637181E-3</v>
          </cell>
          <cell r="BF49">
            <v>8.6496221735637181E-3</v>
          </cell>
          <cell r="BL49">
            <v>9.8789548113045154E-3</v>
          </cell>
          <cell r="BM49">
            <v>1.0509461539652274E-2</v>
          </cell>
          <cell r="BN49">
            <v>1.0765565659607953E-2</v>
          </cell>
          <cell r="BO49">
            <v>9.5995062980811039E-3</v>
          </cell>
          <cell r="BP49">
            <v>9.98824439676675E-3</v>
          </cell>
          <cell r="BQ49">
            <v>9.190333830930212E-3</v>
          </cell>
          <cell r="BR49">
            <v>1.0066284572596956E-2</v>
          </cell>
          <cell r="BS49">
            <v>9.8085428865123062E-3</v>
          </cell>
          <cell r="BT49">
            <v>9.7006277703333074E-3</v>
          </cell>
          <cell r="BU49">
            <v>1.0379475554041777E-2</v>
          </cell>
          <cell r="BV49">
            <v>9.671130421609421E-3</v>
          </cell>
          <cell r="BW49">
            <v>8.3912883670532873E-3</v>
          </cell>
          <cell r="BY49">
            <v>9.7902084981490237E-3</v>
          </cell>
          <cell r="BZ49">
            <v>9.7902084981490237E-3</v>
          </cell>
          <cell r="CF49">
            <v>9.8789548045051228E-3</v>
          </cell>
          <cell r="CG49">
            <v>1.0509461539652274E-2</v>
          </cell>
          <cell r="CH49">
            <v>1.0765565659607953E-2</v>
          </cell>
          <cell r="CI49">
            <v>1.2535148138963777E-2</v>
          </cell>
          <cell r="CJ49">
            <v>1.089881368194533E-2</v>
          </cell>
          <cell r="CK49">
            <v>1.0533247161540761E-2</v>
          </cell>
          <cell r="CL49">
            <v>1.0729294997777646E-2</v>
          </cell>
          <cell r="CM49">
            <v>1.0377996066905358E-2</v>
          </cell>
          <cell r="CN49">
            <v>1.0607198135396614E-2</v>
          </cell>
          <cell r="CO49">
            <v>1.1407604589301833E-2</v>
          </cell>
          <cell r="CP49">
            <v>1.0561504089076414E-2</v>
          </cell>
          <cell r="CQ49">
            <v>8.8965282896346833E-3</v>
          </cell>
          <cell r="CS49">
            <v>1.0608212924096961E-2</v>
          </cell>
          <cell r="CT49">
            <v>1.0608212924096961E-2</v>
          </cell>
          <cell r="CZ49" t="e">
            <v>#DIV/0!</v>
          </cell>
          <cell r="DA49" t="e">
            <v>#DIV/0!</v>
          </cell>
          <cell r="DB49" t="e">
            <v>#DIV/0!</v>
          </cell>
          <cell r="DC49" t="e">
            <v>#DIV/0!</v>
          </cell>
          <cell r="DD49" t="e">
            <v>#DIV/0!</v>
          </cell>
          <cell r="DE49" t="e">
            <v>#DIV/0!</v>
          </cell>
          <cell r="DF49" t="e">
            <v>#DIV/0!</v>
          </cell>
          <cell r="DG49" t="e">
            <v>#DIV/0!</v>
          </cell>
          <cell r="DH49" t="e">
            <v>#DIV/0!</v>
          </cell>
          <cell r="DI49" t="e">
            <v>#DIV/0!</v>
          </cell>
          <cell r="DJ49" t="e">
            <v>#DIV/0!</v>
          </cell>
          <cell r="DK49" t="e">
            <v>#DIV/0!</v>
          </cell>
          <cell r="DM49" t="e">
            <v>#DIV/0!</v>
          </cell>
          <cell r="DN49" t="e">
            <v>#DIV/0!</v>
          </cell>
        </row>
        <row r="50">
          <cell r="D50">
            <v>3.1807577133756183E-2</v>
          </cell>
          <cell r="E50">
            <v>3.0275202317985049E-2</v>
          </cell>
          <cell r="F50">
            <v>2.5199026113053261E-2</v>
          </cell>
          <cell r="G50">
            <v>2.7778126180007131E-2</v>
          </cell>
          <cell r="H50">
            <v>2.5763939902308478E-2</v>
          </cell>
          <cell r="I50">
            <v>2.6794049733119357E-2</v>
          </cell>
          <cell r="J50">
            <v>2.4790655835278758E-2</v>
          </cell>
          <cell r="K50">
            <v>2.4201228111269107E-2</v>
          </cell>
          <cell r="L50">
            <v>2.2389434505241189E-2</v>
          </cell>
          <cell r="M50">
            <v>2.3956423681784689E-2</v>
          </cell>
          <cell r="N50">
            <v>2.3160728778044162E-2</v>
          </cell>
          <cell r="O50">
            <v>2.2415648421182075E-2</v>
          </cell>
          <cell r="Q50">
            <v>2.4857650688060701E-2</v>
          </cell>
          <cell r="R50">
            <v>2.4857650688060701E-2</v>
          </cell>
          <cell r="X50">
            <v>2.1237224027954603E-2</v>
          </cell>
          <cell r="Y50">
            <v>2.3046135111575126E-2</v>
          </cell>
          <cell r="Z50">
            <v>2.8555143584788587E-2</v>
          </cell>
          <cell r="AA50">
            <v>2.650408012816622E-2</v>
          </cell>
          <cell r="AB50">
            <v>2.8271616326878541E-2</v>
          </cell>
          <cell r="AC50">
            <v>3.223109310999811E-2</v>
          </cell>
          <cell r="AD50">
            <v>3.2380895518409274E-2</v>
          </cell>
          <cell r="AE50">
            <v>2.9575194852240597E-2</v>
          </cell>
          <cell r="AF50">
            <v>3.0754900304532276E-2</v>
          </cell>
          <cell r="AG50">
            <v>2.9218265465327683E-2</v>
          </cell>
          <cell r="AH50">
            <v>2.9737791432700403E-2</v>
          </cell>
          <cell r="AI50">
            <v>2.9953475542413923E-2</v>
          </cell>
          <cell r="AK50">
            <v>2.8587487799159737E-2</v>
          </cell>
          <cell r="AL50">
            <v>2.8587487799159737E-2</v>
          </cell>
          <cell r="AR50">
            <v>3.2002449160779753E-2</v>
          </cell>
          <cell r="AS50">
            <v>3.0877744023271696E-2</v>
          </cell>
          <cell r="AT50">
            <v>2.8599627417967802E-2</v>
          </cell>
          <cell r="AU50">
            <v>2.8194292433582041E-2</v>
          </cell>
          <cell r="AV50">
            <v>2.7414351798704162E-2</v>
          </cell>
          <cell r="AW50">
            <v>2.7717057936225073E-2</v>
          </cell>
          <cell r="AX50">
            <v>2.7276877550412901E-2</v>
          </cell>
          <cell r="AY50">
            <v>2.7024299070760486E-2</v>
          </cell>
          <cell r="AZ50">
            <v>2.6950694668920014E-2</v>
          </cell>
          <cell r="BA50">
            <v>2.656877438475173E-2</v>
          </cell>
          <cell r="BB50">
            <v>2.6530580260514358E-2</v>
          </cell>
          <cell r="BC50">
            <v>2.6143033247560343E-2</v>
          </cell>
          <cell r="BE50">
            <v>2.7421538474204542E-2</v>
          </cell>
          <cell r="BF50">
            <v>2.7421538474204542E-2</v>
          </cell>
          <cell r="BL50">
            <v>3.1807574058613737E-2</v>
          </cell>
          <cell r="BM50">
            <v>3.0275202317985049E-2</v>
          </cell>
          <cell r="BN50">
            <v>2.5199026113053261E-2</v>
          </cell>
          <cell r="BO50">
            <v>3.6017730392718036E-2</v>
          </cell>
          <cell r="BP50">
            <v>2.7883386443590605E-2</v>
          </cell>
          <cell r="BQ50">
            <v>2.8147992282004281E-2</v>
          </cell>
          <cell r="BR50">
            <v>2.748684727368467E-2</v>
          </cell>
          <cell r="BS50">
            <v>2.7199748571260451E-2</v>
          </cell>
          <cell r="BT50">
            <v>2.7232216505223474E-2</v>
          </cell>
          <cell r="BU50">
            <v>2.6831369640166244E-2</v>
          </cell>
          <cell r="BV50">
            <v>2.6788676614255654E-2</v>
          </cell>
          <cell r="BW50">
            <v>2.6366140240274137E-2</v>
          </cell>
          <cell r="BY50">
            <v>2.7857380467622844E-2</v>
          </cell>
          <cell r="BZ50">
            <v>2.7857380467622844E-2</v>
          </cell>
          <cell r="CF50">
            <v>3.1807577133756183E-2</v>
          </cell>
          <cell r="CG50">
            <v>3.0275202317985049E-2</v>
          </cell>
          <cell r="CH50">
            <v>2.5199026113053261E-2</v>
          </cell>
          <cell r="CI50">
            <v>2.7778126180007131E-2</v>
          </cell>
          <cell r="CJ50">
            <v>2.5763939902308478E-2</v>
          </cell>
          <cell r="CK50">
            <v>2.6794049733119357E-2</v>
          </cell>
          <cell r="CL50">
            <v>2.4790655835278758E-2</v>
          </cell>
          <cell r="CM50">
            <v>2.6327876907709821E-2</v>
          </cell>
          <cell r="CN50">
            <v>2.5661321510940038E-2</v>
          </cell>
          <cell r="CO50">
            <v>2.5446265849426521E-2</v>
          </cell>
          <cell r="CP50">
            <v>2.5537922527777639E-2</v>
          </cell>
          <cell r="CQ50">
            <v>2.5221242428610742E-2</v>
          </cell>
          <cell r="CS50">
            <v>2.619227748643738E-2</v>
          </cell>
          <cell r="CT50">
            <v>2.619227748643738E-2</v>
          </cell>
          <cell r="CZ50" t="e">
            <v>#DIV/0!</v>
          </cell>
          <cell r="DA50" t="e">
            <v>#DIV/0!</v>
          </cell>
          <cell r="DB50" t="e">
            <v>#DIV/0!</v>
          </cell>
          <cell r="DC50" t="e">
            <v>#DIV/0!</v>
          </cell>
          <cell r="DD50" t="e">
            <v>#DIV/0!</v>
          </cell>
          <cell r="DE50" t="e">
            <v>#DIV/0!</v>
          </cell>
          <cell r="DF50" t="e">
            <v>#DIV/0!</v>
          </cell>
          <cell r="DG50" t="e">
            <v>#DIV/0!</v>
          </cell>
          <cell r="DH50" t="e">
            <v>#DIV/0!</v>
          </cell>
          <cell r="DI50" t="e">
            <v>#DIV/0!</v>
          </cell>
          <cell r="DJ50" t="e">
            <v>#DIV/0!</v>
          </cell>
          <cell r="DK50" t="e">
            <v>#DIV/0!</v>
          </cell>
          <cell r="DM50" t="e">
            <v>#DIV/0!</v>
          </cell>
          <cell r="DN50" t="e">
            <v>#DIV/0!</v>
          </cell>
        </row>
        <row r="51">
          <cell r="D51">
            <v>1.2459163560873406E-2</v>
          </cell>
          <cell r="E51">
            <v>1.404197598190313E-2</v>
          </cell>
          <cell r="F51">
            <v>1.689802560648021E-2</v>
          </cell>
          <cell r="G51">
            <v>1.3718249493027277E-2</v>
          </cell>
          <cell r="H51">
            <v>1.488410175686272E-2</v>
          </cell>
          <cell r="I51">
            <v>1.4504704489643951E-2</v>
          </cell>
          <cell r="J51">
            <v>1.4332199190020659E-2</v>
          </cell>
          <cell r="K51">
            <v>1.4426653866466113E-2</v>
          </cell>
          <cell r="L51">
            <v>1.5023193973934458E-2</v>
          </cell>
          <cell r="M51">
            <v>1.484507110910252E-2</v>
          </cell>
          <cell r="N51">
            <v>1.5968132017055291E-2</v>
          </cell>
          <cell r="O51">
            <v>1.2374911541147973E-2</v>
          </cell>
          <cell r="Q51">
            <v>1.4418537717009685E-2</v>
          </cell>
          <cell r="R51">
            <v>1.4418537717009685E-2</v>
          </cell>
          <cell r="X51">
            <v>1.224793278394162E-2</v>
          </cell>
          <cell r="Y51">
            <v>6.7519207930168898E-3</v>
          </cell>
          <cell r="Z51">
            <v>6.6930066614225648E-3</v>
          </cell>
          <cell r="AA51">
            <v>6.2920914005511292E-3</v>
          </cell>
          <cell r="AB51">
            <v>7.7301337520381975E-3</v>
          </cell>
          <cell r="AC51">
            <v>7.3971839009686789E-3</v>
          </cell>
          <cell r="AD51">
            <v>6.1194778293712495E-3</v>
          </cell>
          <cell r="AE51">
            <v>5.8199107408395947E-3</v>
          </cell>
          <cell r="AF51">
            <v>6.8614289108367447E-3</v>
          </cell>
          <cell r="AG51">
            <v>7.4828318951553384E-3</v>
          </cell>
          <cell r="AH51">
            <v>1.583513457109784E-2</v>
          </cell>
          <cell r="AI51">
            <v>1.6341960127504294E-2</v>
          </cell>
          <cell r="AK51">
            <v>1.0005151650896165E-2</v>
          </cell>
          <cell r="AL51">
            <v>1.0005151650896165E-2</v>
          </cell>
          <cell r="AR51">
            <v>9.5538450603710329E-3</v>
          </cell>
          <cell r="AS51">
            <v>8.3428426235703408E-3</v>
          </cell>
          <cell r="AT51">
            <v>1.0352994782009298E-2</v>
          </cell>
          <cell r="AU51">
            <v>1.192566303812429E-2</v>
          </cell>
          <cell r="AV51">
            <v>9.7323401571499744E-3</v>
          </cell>
          <cell r="AW51">
            <v>1.0473106421121399E-2</v>
          </cell>
          <cell r="AX51">
            <v>8.0585913167906444E-3</v>
          </cell>
          <cell r="AY51">
            <v>9.3567425675328778E-3</v>
          </cell>
          <cell r="AZ51">
            <v>8.7121919924272734E-3</v>
          </cell>
          <cell r="BA51">
            <v>7.2276389715081003E-3</v>
          </cell>
          <cell r="BB51">
            <v>6.6582363500117371E-3</v>
          </cell>
          <cell r="BC51">
            <v>6.4035599413245596E-3</v>
          </cell>
          <cell r="BE51">
            <v>8.4488873154696473E-3</v>
          </cell>
          <cell r="BF51">
            <v>8.4488873154696473E-3</v>
          </cell>
          <cell r="BL51">
            <v>1.2459163560873406E-2</v>
          </cell>
          <cell r="BM51">
            <v>1.404197598190313E-2</v>
          </cell>
          <cell r="BN51">
            <v>1.689802560648021E-2</v>
          </cell>
          <cell r="BO51">
            <v>1.281786388658757E-2</v>
          </cell>
          <cell r="BP51">
            <v>1.1520494355290466E-2</v>
          </cell>
          <cell r="BQ51">
            <v>1.2372633813531538E-2</v>
          </cell>
          <cell r="BR51">
            <v>1.0583404930643414E-2</v>
          </cell>
          <cell r="BS51">
            <v>1.217883843051352E-2</v>
          </cell>
          <cell r="BT51">
            <v>1.1747136848637088E-2</v>
          </cell>
          <cell r="BU51">
            <v>1.0826877922135575E-2</v>
          </cell>
          <cell r="BV51">
            <v>1.0007925689432214E-2</v>
          </cell>
          <cell r="BW51">
            <v>9.0560869579087381E-3</v>
          </cell>
          <cell r="BY51">
            <v>1.153920672572639E-2</v>
          </cell>
          <cell r="BZ51">
            <v>1.153920672572639E-2</v>
          </cell>
          <cell r="CF51">
            <v>1.2459163560873406E-2</v>
          </cell>
          <cell r="CG51">
            <v>1.404197598190313E-2</v>
          </cell>
          <cell r="CH51">
            <v>1.689802560648021E-2</v>
          </cell>
          <cell r="CI51">
            <v>1.3718249493027277E-2</v>
          </cell>
          <cell r="CJ51">
            <v>1.488410175686272E-2</v>
          </cell>
          <cell r="CK51">
            <v>1.4504704489643951E-2</v>
          </cell>
          <cell r="CL51">
            <v>1.4332199190020659E-2</v>
          </cell>
          <cell r="CM51">
            <v>1.2151874191932944E-2</v>
          </cell>
          <cell r="CN51">
            <v>1.1410780258981986E-2</v>
          </cell>
          <cell r="CO51">
            <v>1.0353600388852269E-2</v>
          </cell>
          <cell r="CP51">
            <v>1.0231286933483881E-2</v>
          </cell>
          <cell r="CQ51">
            <v>9.331137856439695E-3</v>
          </cell>
          <cell r="CS51">
            <v>1.2415380984259688E-2</v>
          </cell>
          <cell r="CT51">
            <v>1.2415380984259688E-2</v>
          </cell>
          <cell r="CZ51" t="e">
            <v>#DIV/0!</v>
          </cell>
          <cell r="DA51" t="e">
            <v>#DIV/0!</v>
          </cell>
          <cell r="DB51" t="e">
            <v>#DIV/0!</v>
          </cell>
          <cell r="DC51" t="e">
            <v>#DIV/0!</v>
          </cell>
          <cell r="DD51" t="e">
            <v>#DIV/0!</v>
          </cell>
          <cell r="DE51" t="e">
            <v>#DIV/0!</v>
          </cell>
          <cell r="DF51" t="e">
            <v>#DIV/0!</v>
          </cell>
          <cell r="DG51" t="e">
            <v>#DIV/0!</v>
          </cell>
          <cell r="DH51" t="e">
            <v>#DIV/0!</v>
          </cell>
          <cell r="DI51" t="e">
            <v>#DIV/0!</v>
          </cell>
          <cell r="DJ51" t="e">
            <v>#DIV/0!</v>
          </cell>
          <cell r="DK51" t="e">
            <v>#DIV/0!</v>
          </cell>
          <cell r="DM51" t="e">
            <v>#DIV/0!</v>
          </cell>
          <cell r="DN51" t="e">
            <v>#DIV/0!</v>
          </cell>
        </row>
        <row r="55">
          <cell r="D55">
            <v>76350.289000000004</v>
          </cell>
          <cell r="E55">
            <v>74328.751000000004</v>
          </cell>
          <cell r="F55">
            <v>76188.975999999995</v>
          </cell>
          <cell r="G55">
            <v>82769.786890000003</v>
          </cell>
          <cell r="H55">
            <v>82191.132989999998</v>
          </cell>
          <cell r="I55">
            <v>80064.366970000003</v>
          </cell>
          <cell r="J55">
            <v>77728.201000000001</v>
          </cell>
          <cell r="K55">
            <v>82433.107000000004</v>
          </cell>
          <cell r="L55">
            <v>84202.435570000001</v>
          </cell>
          <cell r="M55">
            <v>88651.744000000006</v>
          </cell>
          <cell r="N55">
            <v>79570.915259999994</v>
          </cell>
          <cell r="O55">
            <v>86609.240470000004</v>
          </cell>
          <cell r="Q55">
            <v>971088.94614999997</v>
          </cell>
          <cell r="R55">
            <v>971088.94614999997</v>
          </cell>
          <cell r="Z55">
            <v>67898.02</v>
          </cell>
          <cell r="AA55">
            <v>71683.475000000006</v>
          </cell>
          <cell r="AB55">
            <v>71064.279399999999</v>
          </cell>
          <cell r="AC55">
            <v>65601.584000000003</v>
          </cell>
          <cell r="AD55">
            <v>68149.153999999995</v>
          </cell>
          <cell r="AE55">
            <v>71927.710999999996</v>
          </cell>
          <cell r="AF55">
            <v>68923.971999999994</v>
          </cell>
          <cell r="AG55">
            <v>73072.373999999996</v>
          </cell>
          <cell r="AH55">
            <v>74973.281000000003</v>
          </cell>
          <cell r="AI55">
            <v>75703.320999999996</v>
          </cell>
          <cell r="AK55">
            <v>708997.17139999999</v>
          </cell>
          <cell r="AL55">
            <v>708997.17139999999</v>
          </cell>
          <cell r="BE55">
            <v>0</v>
          </cell>
          <cell r="BF55">
            <v>0</v>
          </cell>
          <cell r="BY55">
            <v>0</v>
          </cell>
          <cell r="BZ55">
            <v>0</v>
          </cell>
          <cell r="CS55">
            <v>0</v>
          </cell>
          <cell r="CT55">
            <v>0</v>
          </cell>
        </row>
        <row r="56">
          <cell r="D56">
            <v>35601.550999999999</v>
          </cell>
          <cell r="E56">
            <v>37661.370999999999</v>
          </cell>
          <cell r="F56">
            <v>30530.374</v>
          </cell>
          <cell r="G56">
            <v>32359.441149999999</v>
          </cell>
          <cell r="H56">
            <v>36339.553999999996</v>
          </cell>
          <cell r="I56">
            <v>30001.545999999998</v>
          </cell>
          <cell r="J56">
            <v>25513.593000000001</v>
          </cell>
          <cell r="K56">
            <v>30015.037</v>
          </cell>
          <cell r="L56">
            <v>25421.42</v>
          </cell>
          <cell r="M56">
            <v>46014.879999999997</v>
          </cell>
          <cell r="N56">
            <v>43749.938679999999</v>
          </cell>
          <cell r="O56">
            <v>34351.032350000001</v>
          </cell>
          <cell r="Q56">
            <v>407559.73818000004</v>
          </cell>
          <cell r="R56">
            <v>407559.73818000004</v>
          </cell>
          <cell r="Z56">
            <v>26766.79</v>
          </cell>
          <cell r="AA56">
            <v>32854.993999999999</v>
          </cell>
          <cell r="AB56">
            <v>35163.438110000003</v>
          </cell>
          <cell r="AC56">
            <v>34805.250999999997</v>
          </cell>
          <cell r="AD56">
            <v>31478.992999999999</v>
          </cell>
          <cell r="AE56">
            <v>30452.411</v>
          </cell>
          <cell r="AF56">
            <v>31908.967000000001</v>
          </cell>
          <cell r="AG56">
            <v>35575.896560000001</v>
          </cell>
          <cell r="AH56">
            <v>44615.637000000002</v>
          </cell>
          <cell r="AI56">
            <v>26090.001</v>
          </cell>
          <cell r="AK56">
            <v>329712.37866999995</v>
          </cell>
          <cell r="AL56">
            <v>329712.37866999995</v>
          </cell>
          <cell r="BE56">
            <v>0</v>
          </cell>
          <cell r="BF56">
            <v>0</v>
          </cell>
          <cell r="BY56">
            <v>0</v>
          </cell>
          <cell r="BZ56">
            <v>0</v>
          </cell>
          <cell r="CS56">
            <v>0</v>
          </cell>
          <cell r="CT56">
            <v>0</v>
          </cell>
        </row>
        <row r="57">
          <cell r="D57">
            <v>8129.5619999999999</v>
          </cell>
          <cell r="E57">
            <v>13643.159</v>
          </cell>
          <cell r="F57">
            <v>7950.2394700000004</v>
          </cell>
          <cell r="G57">
            <v>13897.18478</v>
          </cell>
          <cell r="H57">
            <v>11693.873</v>
          </cell>
          <cell r="I57">
            <v>8841.3160000000007</v>
          </cell>
          <cell r="J57">
            <v>6066.1</v>
          </cell>
          <cell r="K57">
            <v>8060.4970000000003</v>
          </cell>
          <cell r="L57">
            <v>9548.8610000000008</v>
          </cell>
          <cell r="M57">
            <v>9423.2710000000006</v>
          </cell>
          <cell r="N57">
            <v>17798.18188</v>
          </cell>
          <cell r="O57">
            <v>10461.24591</v>
          </cell>
          <cell r="Q57">
            <v>125513.49104000001</v>
          </cell>
          <cell r="R57">
            <v>125513.49104000001</v>
          </cell>
          <cell r="Z57">
            <v>13676.334000000001</v>
          </cell>
          <cell r="AA57">
            <v>10894.824000000001</v>
          </cell>
          <cell r="AB57">
            <v>12729.190490000001</v>
          </cell>
          <cell r="AC57">
            <v>12596.975</v>
          </cell>
          <cell r="AD57">
            <v>13912.742</v>
          </cell>
          <cell r="AE57">
            <v>12207.174000000001</v>
          </cell>
          <cell r="AF57">
            <v>7722.5559999999996</v>
          </cell>
          <cell r="AG57">
            <v>11566.866</v>
          </cell>
          <cell r="AH57">
            <v>8271.3250000000007</v>
          </cell>
          <cell r="AI57">
            <v>9775.7289999999994</v>
          </cell>
          <cell r="AK57">
            <v>113353.71549</v>
          </cell>
          <cell r="AL57">
            <v>113353.71549</v>
          </cell>
          <cell r="BE57">
            <v>0</v>
          </cell>
          <cell r="BF57">
            <v>0</v>
          </cell>
          <cell r="BY57">
            <v>0</v>
          </cell>
          <cell r="BZ57">
            <v>0</v>
          </cell>
          <cell r="CS57">
            <v>0</v>
          </cell>
          <cell r="CT57">
            <v>0</v>
          </cell>
        </row>
        <row r="58">
          <cell r="D58">
            <v>4129.3729999999996</v>
          </cell>
          <cell r="E58">
            <v>5446.1660000000002</v>
          </cell>
          <cell r="F58">
            <v>6384.3</v>
          </cell>
          <cell r="G58">
            <v>5173.2129400000003</v>
          </cell>
          <cell r="H58">
            <v>6231.64</v>
          </cell>
          <cell r="I58">
            <v>6383.2259999999997</v>
          </cell>
          <cell r="J58">
            <v>4630.982</v>
          </cell>
          <cell r="K58">
            <v>4868.0039999999999</v>
          </cell>
          <cell r="L58">
            <v>4355.8360000000002</v>
          </cell>
          <cell r="M58">
            <v>6404.0230000000001</v>
          </cell>
          <cell r="N58">
            <v>5690.2048199999999</v>
          </cell>
          <cell r="O58">
            <v>5143.1111499999997</v>
          </cell>
          <cell r="Q58">
            <v>64840.078910000004</v>
          </cell>
          <cell r="R58">
            <v>64840.078910000004</v>
          </cell>
          <cell r="Z58">
            <v>29535.825000000001</v>
          </cell>
          <cell r="AA58">
            <v>9845.8739999999998</v>
          </cell>
          <cell r="AB58">
            <v>8990.2716600000003</v>
          </cell>
          <cell r="AC58">
            <v>8506.1880000000001</v>
          </cell>
          <cell r="AD58">
            <v>10068.892</v>
          </cell>
          <cell r="AE58">
            <v>11094.637000000001</v>
          </cell>
          <cell r="AF58">
            <v>7940.277</v>
          </cell>
          <cell r="AG58">
            <v>4645.1419999999998</v>
          </cell>
          <cell r="AH58">
            <v>7254.2089999999998</v>
          </cell>
          <cell r="AI58">
            <v>4184.4160000000002</v>
          </cell>
          <cell r="AK58">
            <v>102065.73166000002</v>
          </cell>
          <cell r="AL58">
            <v>102065.73166000002</v>
          </cell>
          <cell r="BE58">
            <v>0</v>
          </cell>
          <cell r="BF58">
            <v>0</v>
          </cell>
          <cell r="BY58">
            <v>0</v>
          </cell>
          <cell r="BZ58">
            <v>0</v>
          </cell>
          <cell r="CS58">
            <v>0</v>
          </cell>
          <cell r="CT58">
            <v>0</v>
          </cell>
        </row>
        <row r="59">
          <cell r="D59">
            <v>16463.038</v>
          </cell>
          <cell r="E59">
            <v>15389.88816</v>
          </cell>
          <cell r="F59">
            <v>16097.505999999999</v>
          </cell>
          <cell r="G59">
            <v>17521.466710000001</v>
          </cell>
          <cell r="H59">
            <v>17516.367999999999</v>
          </cell>
          <cell r="I59">
            <v>14396</v>
          </cell>
          <cell r="J59">
            <v>14228.882</v>
          </cell>
          <cell r="K59">
            <v>13777.335999999999</v>
          </cell>
          <cell r="L59">
            <v>13837.833000000001</v>
          </cell>
          <cell r="M59">
            <v>15531.777</v>
          </cell>
          <cell r="N59">
            <v>18073.591250000001</v>
          </cell>
          <cell r="O59">
            <v>18099.065490000001</v>
          </cell>
          <cell r="Q59">
            <v>190932.75161000001</v>
          </cell>
          <cell r="R59">
            <v>190932.75161000001</v>
          </cell>
          <cell r="Z59">
            <v>12012.347</v>
          </cell>
          <cell r="AA59">
            <v>29932.796999999999</v>
          </cell>
          <cell r="AB59">
            <v>30975.771509999999</v>
          </cell>
          <cell r="AC59">
            <v>33478.353999999999</v>
          </cell>
          <cell r="AD59">
            <v>33536.747000000003</v>
          </cell>
          <cell r="AE59">
            <v>34868.374000000003</v>
          </cell>
          <cell r="AF59">
            <v>39110.688999999998</v>
          </cell>
          <cell r="AG59">
            <v>29421.389889999999</v>
          </cell>
          <cell r="AH59">
            <v>26089.777999999998</v>
          </cell>
          <cell r="AI59">
            <v>22057.391</v>
          </cell>
          <cell r="AK59">
            <v>291483.6384</v>
          </cell>
          <cell r="AL59">
            <v>291483.6384</v>
          </cell>
          <cell r="BE59">
            <v>0</v>
          </cell>
          <cell r="BF59">
            <v>0</v>
          </cell>
          <cell r="BY59">
            <v>0</v>
          </cell>
          <cell r="BZ59">
            <v>0</v>
          </cell>
          <cell r="CS59">
            <v>0</v>
          </cell>
          <cell r="CT59">
            <v>0</v>
          </cell>
        </row>
        <row r="60">
          <cell r="D60">
            <v>140673.81299999999</v>
          </cell>
          <cell r="E60">
            <v>146469.33516000002</v>
          </cell>
          <cell r="F60">
            <v>137151.39546999999</v>
          </cell>
          <cell r="G60">
            <v>151721.09247</v>
          </cell>
          <cell r="H60">
            <v>153972.56798999998</v>
          </cell>
          <cell r="I60">
            <v>139686.45497000002</v>
          </cell>
          <cell r="J60">
            <v>128167.758</v>
          </cell>
          <cell r="K60">
            <v>139153.981</v>
          </cell>
          <cell r="L60">
            <v>137366.38557000001</v>
          </cell>
          <cell r="M60">
            <v>166025.69500000001</v>
          </cell>
          <cell r="N60">
            <v>164882.83189</v>
          </cell>
          <cell r="O60">
            <v>154663.69537000003</v>
          </cell>
          <cell r="Q60">
            <v>1759935.0058900001</v>
          </cell>
          <cell r="R60">
            <v>1759935.0058900001</v>
          </cell>
          <cell r="X60">
            <v>0</v>
          </cell>
          <cell r="Y60">
            <v>0</v>
          </cell>
          <cell r="Z60">
            <v>149889.31600000002</v>
          </cell>
          <cell r="AA60">
            <v>155211.96400000001</v>
          </cell>
          <cell r="AB60">
            <v>158922.95116999999</v>
          </cell>
          <cell r="AC60">
            <v>154988.35199999998</v>
          </cell>
          <cell r="AD60">
            <v>157146.52799999999</v>
          </cell>
          <cell r="AE60">
            <v>160550.307</v>
          </cell>
          <cell r="AF60">
            <v>155606.46100000001</v>
          </cell>
          <cell r="AG60">
            <v>154281.66845</v>
          </cell>
          <cell r="AH60">
            <v>161204.22999999998</v>
          </cell>
          <cell r="AI60">
            <v>137810.85800000001</v>
          </cell>
          <cell r="AK60">
            <v>1545612.6356200001</v>
          </cell>
          <cell r="AL60">
            <v>1545612.6356200001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E60">
            <v>0</v>
          </cell>
          <cell r="BF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Y60">
            <v>0</v>
          </cell>
          <cell r="BZ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</row>
        <row r="62">
          <cell r="D62" t="str">
            <v>No.1</v>
          </cell>
          <cell r="E62" t="str">
            <v>No.1</v>
          </cell>
          <cell r="F62" t="str">
            <v>No.1</v>
          </cell>
          <cell r="G62" t="str">
            <v>No.1</v>
          </cell>
          <cell r="H62" t="str">
            <v>No.1</v>
          </cell>
          <cell r="I62" t="str">
            <v>No.1</v>
          </cell>
          <cell r="J62" t="str">
            <v>No.1</v>
          </cell>
          <cell r="K62" t="str">
            <v>No.1</v>
          </cell>
          <cell r="L62" t="str">
            <v>No.1</v>
          </cell>
          <cell r="M62" t="str">
            <v>No.1</v>
          </cell>
          <cell r="N62" t="str">
            <v>No.1</v>
          </cell>
          <cell r="O62" t="str">
            <v>No.1</v>
          </cell>
          <cell r="X62" t="str">
            <v>No.2</v>
          </cell>
          <cell r="Y62" t="str">
            <v>No.2</v>
          </cell>
          <cell r="Z62" t="str">
            <v>No.2</v>
          </cell>
          <cell r="AA62" t="str">
            <v>No.2</v>
          </cell>
          <cell r="AB62" t="str">
            <v>No.2</v>
          </cell>
          <cell r="AC62" t="str">
            <v>No.2</v>
          </cell>
          <cell r="AD62" t="str">
            <v>No.2</v>
          </cell>
          <cell r="AE62" t="str">
            <v>No.2</v>
          </cell>
          <cell r="AF62" t="str">
            <v>No.2</v>
          </cell>
          <cell r="AG62" t="str">
            <v>No.2</v>
          </cell>
          <cell r="AH62" t="str">
            <v>No.2</v>
          </cell>
          <cell r="AI62" t="str">
            <v>No.2</v>
          </cell>
          <cell r="AR62" t="str">
            <v>No.3</v>
          </cell>
          <cell r="AS62" t="str">
            <v>No.3</v>
          </cell>
          <cell r="AT62" t="str">
            <v>No.3</v>
          </cell>
          <cell r="AU62" t="str">
            <v>No.3</v>
          </cell>
          <cell r="AV62" t="str">
            <v>No.3</v>
          </cell>
          <cell r="AW62" t="str">
            <v>No.3</v>
          </cell>
          <cell r="AX62" t="str">
            <v>No.3</v>
          </cell>
          <cell r="AY62" t="str">
            <v>No.3</v>
          </cell>
          <cell r="AZ62" t="str">
            <v>No.3</v>
          </cell>
          <cell r="BA62" t="str">
            <v>No.3</v>
          </cell>
          <cell r="BB62" t="str">
            <v>No.3</v>
          </cell>
          <cell r="BC62" t="str">
            <v>No.3</v>
          </cell>
          <cell r="BL62" t="str">
            <v>No.4</v>
          </cell>
          <cell r="BM62" t="str">
            <v>No.4</v>
          </cell>
          <cell r="BN62" t="str">
            <v>No.4</v>
          </cell>
          <cell r="BO62" t="str">
            <v>No.4</v>
          </cell>
          <cell r="BP62" t="str">
            <v>No.4</v>
          </cell>
          <cell r="BQ62" t="str">
            <v>No.4</v>
          </cell>
          <cell r="BR62" t="str">
            <v>No.4</v>
          </cell>
          <cell r="BS62" t="str">
            <v>No.4</v>
          </cell>
          <cell r="BT62" t="str">
            <v>No.4</v>
          </cell>
          <cell r="BU62" t="str">
            <v>No.4</v>
          </cell>
          <cell r="BV62" t="str">
            <v>No.4</v>
          </cell>
          <cell r="BW62" t="str">
            <v>No.4</v>
          </cell>
        </row>
        <row r="64">
          <cell r="D64" t="str">
            <v>Yum</v>
          </cell>
          <cell r="E64" t="str">
            <v>Yum</v>
          </cell>
          <cell r="F64" t="str">
            <v>Yum</v>
          </cell>
          <cell r="G64" t="str">
            <v>Yum</v>
          </cell>
          <cell r="H64" t="str">
            <v>Yum</v>
          </cell>
          <cell r="I64" t="str">
            <v>Yum</v>
          </cell>
          <cell r="J64" t="str">
            <v>Yum</v>
          </cell>
          <cell r="K64" t="str">
            <v>Yum</v>
          </cell>
          <cell r="L64" t="str">
            <v>Yum</v>
          </cell>
          <cell r="M64" t="str">
            <v>Yum</v>
          </cell>
          <cell r="X64" t="str">
            <v>Dunkin</v>
          </cell>
          <cell r="Y64" t="str">
            <v>Medic  group</v>
          </cell>
          <cell r="Z64" t="str">
            <v>Medic  group</v>
          </cell>
          <cell r="AA64" t="str">
            <v>MK</v>
          </cell>
          <cell r="AB64" t="str">
            <v>MK</v>
          </cell>
          <cell r="AC64" t="str">
            <v>MK</v>
          </cell>
          <cell r="AD64" t="str">
            <v>Speciality sport</v>
          </cell>
          <cell r="AE64" t="str">
            <v>Speciality sport</v>
          </cell>
          <cell r="AF64" t="str">
            <v>McThai</v>
          </cell>
          <cell r="AG64" t="str">
            <v>Krungthep Hi Tech Tele</v>
          </cell>
          <cell r="AK64" t="str">
            <v>Education Center</v>
          </cell>
          <cell r="AR64" t="str">
            <v>MK</v>
          </cell>
          <cell r="AS64" t="str">
            <v>Dunkin</v>
          </cell>
          <cell r="AT64" t="str">
            <v>MK</v>
          </cell>
          <cell r="AU64" t="str">
            <v>Medic group</v>
          </cell>
          <cell r="AV64" t="str">
            <v>MC Thai</v>
          </cell>
          <cell r="AW64" t="str">
            <v>MC Thai</v>
          </cell>
          <cell r="AX64" t="str">
            <v>Bangkok Hitech Tele</v>
          </cell>
          <cell r="AY64" t="str">
            <v>Education Center</v>
          </cell>
          <cell r="AZ64" t="str">
            <v>Education Center</v>
          </cell>
          <cell r="BA64" t="str">
            <v>Specialty sport</v>
          </cell>
          <cell r="BP64" t="str">
            <v>Dunkin</v>
          </cell>
          <cell r="BQ64" t="str">
            <v>Central restaurant group</v>
          </cell>
          <cell r="BR64" t="str">
            <v>Education Center</v>
          </cell>
          <cell r="BS64" t="str">
            <v>Great Pizza</v>
          </cell>
          <cell r="BT64" t="str">
            <v>Specialty sport</v>
          </cell>
          <cell r="BU64" t="str">
            <v>Education Center</v>
          </cell>
        </row>
        <row r="65">
          <cell r="D65">
            <v>8270.7049999999999</v>
          </cell>
          <cell r="E65">
            <v>7313.3680000000004</v>
          </cell>
          <cell r="F65">
            <v>8879.9164899999996</v>
          </cell>
          <cell r="G65">
            <v>11747.053</v>
          </cell>
          <cell r="H65">
            <v>11113.532999999999</v>
          </cell>
          <cell r="I65">
            <v>9358.4969999999994</v>
          </cell>
          <cell r="J65">
            <v>9661.7630000000008</v>
          </cell>
          <cell r="K65">
            <v>11772.929</v>
          </cell>
          <cell r="L65">
            <v>9584.66</v>
          </cell>
          <cell r="M65">
            <v>9968.2090000000007</v>
          </cell>
          <cell r="X65">
            <v>2090.9960000000001</v>
          </cell>
          <cell r="Y65">
            <v>7843.12</v>
          </cell>
          <cell r="Z65">
            <v>8324.7266600000003</v>
          </cell>
          <cell r="AA65">
            <v>4776.3879999999999</v>
          </cell>
          <cell r="AB65">
            <v>4931.3329999999996</v>
          </cell>
          <cell r="AC65">
            <v>5158.4849999999997</v>
          </cell>
          <cell r="AD65">
            <v>18.87</v>
          </cell>
          <cell r="AE65">
            <v>19.082000000000001</v>
          </cell>
          <cell r="AF65">
            <v>2221.33</v>
          </cell>
          <cell r="AG65">
            <v>140.16399999999999</v>
          </cell>
          <cell r="AK65">
            <v>0</v>
          </cell>
          <cell r="AR65">
            <v>4331.6319999999996</v>
          </cell>
          <cell r="AS65">
            <v>1898.971</v>
          </cell>
          <cell r="AT65">
            <v>4504.3478700000005</v>
          </cell>
          <cell r="AU65">
            <v>8862.4439999999995</v>
          </cell>
          <cell r="AV65">
            <v>2336.8719999999998</v>
          </cell>
          <cell r="AW65">
            <v>2485.3629999999998</v>
          </cell>
          <cell r="AX65">
            <v>124.271</v>
          </cell>
          <cell r="AY65">
            <v>0</v>
          </cell>
          <cell r="AZ65">
            <v>0</v>
          </cell>
          <cell r="BA65">
            <v>13.617000000000001</v>
          </cell>
          <cell r="BP65">
            <v>154.58127999999999</v>
          </cell>
          <cell r="BQ65">
            <v>2039.6669999999999</v>
          </cell>
          <cell r="BR65">
            <v>983.99699999999996</v>
          </cell>
          <cell r="BS65">
            <v>130.072</v>
          </cell>
          <cell r="BT65">
            <v>58.137999999999998</v>
          </cell>
          <cell r="BU65">
            <v>0</v>
          </cell>
        </row>
        <row r="66">
          <cell r="D66">
            <v>3487.1680000000001</v>
          </cell>
          <cell r="E66">
            <v>37.888919999999999</v>
          </cell>
          <cell r="F66">
            <v>528.48249999999996</v>
          </cell>
          <cell r="G66">
            <v>46.22</v>
          </cell>
          <cell r="H66">
            <v>7723.2292900000002</v>
          </cell>
          <cell r="I66">
            <v>3910.6260000000002</v>
          </cell>
          <cell r="J66">
            <v>4118.3159999999998</v>
          </cell>
          <cell r="K66">
            <v>898.36099999999999</v>
          </cell>
          <cell r="L66">
            <v>2246.4209999999998</v>
          </cell>
          <cell r="M66">
            <v>10043.879000000001</v>
          </cell>
          <cell r="X66">
            <v>1939.2260000000001</v>
          </cell>
          <cell r="Y66">
            <v>2258.451</v>
          </cell>
          <cell r="Z66">
            <v>1599.35556</v>
          </cell>
          <cell r="AA66">
            <v>2858.306</v>
          </cell>
          <cell r="AB66">
            <v>1429.768</v>
          </cell>
          <cell r="AC66">
            <v>788.17</v>
          </cell>
          <cell r="AD66">
            <v>149.66499999999999</v>
          </cell>
          <cell r="AE66">
            <v>149.26400000000001</v>
          </cell>
          <cell r="AF66">
            <v>408.94200000000001</v>
          </cell>
          <cell r="AG66">
            <v>766.35400000000004</v>
          </cell>
          <cell r="AK66">
            <v>0</v>
          </cell>
          <cell r="AR66">
            <v>1062.2349999999999</v>
          </cell>
          <cell r="AS66">
            <v>2119.5500000000002</v>
          </cell>
          <cell r="AT66">
            <v>1935.60682</v>
          </cell>
          <cell r="AU66">
            <v>411.25700000000001</v>
          </cell>
          <cell r="AV66">
            <v>39.156999999999996</v>
          </cell>
          <cell r="AW66">
            <v>2431.2170000000001</v>
          </cell>
          <cell r="AX66">
            <v>1042.6769999999999</v>
          </cell>
          <cell r="AY66">
            <v>0</v>
          </cell>
          <cell r="AZ66">
            <v>0</v>
          </cell>
          <cell r="BA66">
            <v>123.92400000000001</v>
          </cell>
          <cell r="BP66">
            <v>245.31819999999999</v>
          </cell>
          <cell r="BQ66">
            <v>379.077</v>
          </cell>
          <cell r="BR66">
            <v>0</v>
          </cell>
          <cell r="BS66">
            <v>142.46100000000001</v>
          </cell>
          <cell r="BT66">
            <v>149.47300000000001</v>
          </cell>
          <cell r="BU66">
            <v>0</v>
          </cell>
        </row>
        <row r="67">
          <cell r="D67">
            <v>530.77099999999996</v>
          </cell>
          <cell r="E67">
            <v>22.317</v>
          </cell>
          <cell r="F67">
            <v>0</v>
          </cell>
          <cell r="G67">
            <v>9.7519799999999996</v>
          </cell>
          <cell r="H67">
            <v>33.604149999999997</v>
          </cell>
          <cell r="I67">
            <v>140.82300000000001</v>
          </cell>
          <cell r="J67">
            <v>387.18299999999999</v>
          </cell>
          <cell r="K67">
            <v>705.59500000000003</v>
          </cell>
          <cell r="L67">
            <v>1.07</v>
          </cell>
          <cell r="M67">
            <v>1748.4680000000001</v>
          </cell>
          <cell r="X67">
            <v>2039.972</v>
          </cell>
          <cell r="Y67">
            <v>1539.518</v>
          </cell>
          <cell r="Z67">
            <v>2.3518600000000003</v>
          </cell>
          <cell r="AA67">
            <v>569.97699999999998</v>
          </cell>
          <cell r="AB67">
            <v>676.70899999999995</v>
          </cell>
          <cell r="AC67">
            <v>230.15</v>
          </cell>
          <cell r="AD67">
            <v>172.78700000000001</v>
          </cell>
          <cell r="AE67">
            <v>149.66499999999999</v>
          </cell>
          <cell r="AF67">
            <v>9.7777980000000007</v>
          </cell>
          <cell r="AG67">
            <v>39.682000000000002</v>
          </cell>
          <cell r="AK67">
            <v>0</v>
          </cell>
          <cell r="AR67">
            <v>71.421000000000006</v>
          </cell>
          <cell r="AS67">
            <v>1884.8109999999999</v>
          </cell>
          <cell r="AT67">
            <v>487.2253</v>
          </cell>
          <cell r="AU67">
            <v>29.93</v>
          </cell>
          <cell r="AV67">
            <v>12.462</v>
          </cell>
          <cell r="AW67">
            <v>39.156999999999996</v>
          </cell>
          <cell r="AX67">
            <v>983.43399999999997</v>
          </cell>
          <cell r="AY67">
            <v>0</v>
          </cell>
          <cell r="AZ67">
            <v>0</v>
          </cell>
          <cell r="BA67">
            <v>149.47300000000001</v>
          </cell>
          <cell r="BP67">
            <v>1749.8394000000001</v>
          </cell>
          <cell r="BQ67">
            <v>257.45400000000001</v>
          </cell>
          <cell r="BR67">
            <v>0</v>
          </cell>
          <cell r="BS67">
            <v>154.12200000000001</v>
          </cell>
          <cell r="BT67">
            <v>149.26400000000001</v>
          </cell>
          <cell r="BU67">
            <v>0</v>
          </cell>
        </row>
        <row r="68">
          <cell r="D68">
            <v>2408.752</v>
          </cell>
          <cell r="E68">
            <v>1.036</v>
          </cell>
          <cell r="F68">
            <v>12.812100000000001</v>
          </cell>
          <cell r="G68">
            <v>0</v>
          </cell>
          <cell r="H68">
            <v>9.7519799999999996</v>
          </cell>
          <cell r="I68">
            <v>0</v>
          </cell>
          <cell r="J68">
            <v>23.132999999999999</v>
          </cell>
          <cell r="K68">
            <v>130.63499999999999</v>
          </cell>
          <cell r="L68">
            <v>262.51</v>
          </cell>
          <cell r="M68">
            <v>1.07</v>
          </cell>
          <cell r="X68">
            <v>765.31799999999998</v>
          </cell>
          <cell r="Y68">
            <v>173.048</v>
          </cell>
          <cell r="Z68">
            <v>65.650999999999996</v>
          </cell>
          <cell r="AA68">
            <v>487.22500000000002</v>
          </cell>
          <cell r="AB68">
            <v>574.72400000000005</v>
          </cell>
          <cell r="AC68">
            <v>93.31</v>
          </cell>
          <cell r="AD68">
            <v>142.108</v>
          </cell>
          <cell r="AE68">
            <v>142.98699999999999</v>
          </cell>
          <cell r="AF68">
            <v>46.07</v>
          </cell>
          <cell r="AG68">
            <v>78.433999999999997</v>
          </cell>
          <cell r="AK68">
            <v>0</v>
          </cell>
          <cell r="AR68">
            <v>640.91600000000005</v>
          </cell>
          <cell r="AS68">
            <v>2039.537</v>
          </cell>
          <cell r="AT68">
            <v>476.78084999999999</v>
          </cell>
          <cell r="AU68">
            <v>2.351</v>
          </cell>
          <cell r="AV68">
            <v>1.07</v>
          </cell>
          <cell r="AW68">
            <v>12.462</v>
          </cell>
          <cell r="AX68">
            <v>992.505</v>
          </cell>
          <cell r="AY68">
            <v>0</v>
          </cell>
          <cell r="AZ68">
            <v>0</v>
          </cell>
          <cell r="BA68">
            <v>149.26400000000001</v>
          </cell>
          <cell r="BP68">
            <v>264.73329999999999</v>
          </cell>
          <cell r="BQ68">
            <v>195.238</v>
          </cell>
          <cell r="BR68">
            <v>0</v>
          </cell>
          <cell r="BS68">
            <v>172.68700000000001</v>
          </cell>
          <cell r="BT68">
            <v>149.66499999999999</v>
          </cell>
          <cell r="BU68">
            <v>0</v>
          </cell>
        </row>
        <row r="69">
          <cell r="D69">
            <v>3610.194</v>
          </cell>
          <cell r="E69">
            <v>5602.01</v>
          </cell>
          <cell r="F69">
            <v>5606.0463099999997</v>
          </cell>
          <cell r="G69">
            <v>5617.0559999999996</v>
          </cell>
          <cell r="H69">
            <v>5617.0559999999996</v>
          </cell>
          <cell r="I69">
            <v>2433.6950000000002</v>
          </cell>
          <cell r="J69">
            <v>2433.6950000000002</v>
          </cell>
          <cell r="K69">
            <v>2677.8670000000002</v>
          </cell>
          <cell r="L69">
            <v>2457.4929999999999</v>
          </cell>
          <cell r="M69">
            <v>2717.7689999999998</v>
          </cell>
          <cell r="X69">
            <v>4356.2</v>
          </cell>
          <cell r="Y69">
            <v>672.36</v>
          </cell>
          <cell r="Z69">
            <v>771.04597000000001</v>
          </cell>
          <cell r="AA69">
            <v>1723.7270000000001</v>
          </cell>
          <cell r="AB69">
            <v>2207.3180000000002</v>
          </cell>
          <cell r="AC69">
            <v>866.06700000000001</v>
          </cell>
          <cell r="AD69">
            <v>1548.674</v>
          </cell>
          <cell r="AE69">
            <v>1490.643</v>
          </cell>
          <cell r="AF69">
            <v>1008.322</v>
          </cell>
          <cell r="AG69">
            <v>2026.1110000000001</v>
          </cell>
          <cell r="AK69">
            <v>2171.1869999999999</v>
          </cell>
          <cell r="AR69">
            <v>459.79199999999997</v>
          </cell>
          <cell r="AS69">
            <v>2619.8240000000001</v>
          </cell>
          <cell r="AT69">
            <v>1246.9561999999999</v>
          </cell>
          <cell r="AU69">
            <v>54.53396</v>
          </cell>
          <cell r="AV69">
            <v>1310.828</v>
          </cell>
          <cell r="AW69">
            <v>1264.5999999999999</v>
          </cell>
          <cell r="AX69">
            <v>530.09</v>
          </cell>
          <cell r="AY69">
            <v>2171.1869999999999</v>
          </cell>
          <cell r="AZ69">
            <v>2171.1869999999999</v>
          </cell>
          <cell r="BA69">
            <v>1783.2950000000001</v>
          </cell>
          <cell r="BP69">
            <v>1104.8296600000001</v>
          </cell>
          <cell r="BQ69">
            <v>269.03500000000003</v>
          </cell>
          <cell r="BR69">
            <v>1187.19</v>
          </cell>
          <cell r="BS69">
            <v>239.82499999999999</v>
          </cell>
          <cell r="BT69">
            <v>1633.63</v>
          </cell>
          <cell r="BU69">
            <v>2171.1869999999999</v>
          </cell>
        </row>
        <row r="70">
          <cell r="D70">
            <v>18307.59</v>
          </cell>
          <cell r="E70">
            <v>12976.619920000001</v>
          </cell>
          <cell r="F70">
            <v>15027.257399999999</v>
          </cell>
          <cell r="G70">
            <v>17420.080979999999</v>
          </cell>
          <cell r="H70">
            <v>24497.174419999999</v>
          </cell>
          <cell r="I70">
            <v>15843.641</v>
          </cell>
          <cell r="J70">
            <v>16624.090000000004</v>
          </cell>
          <cell r="K70">
            <v>16185.387000000001</v>
          </cell>
          <cell r="L70">
            <v>14552.154</v>
          </cell>
          <cell r="M70">
            <v>24479.395000000004</v>
          </cell>
          <cell r="N70">
            <v>0</v>
          </cell>
          <cell r="O70">
            <v>0</v>
          </cell>
          <cell r="X70">
            <v>11191.712</v>
          </cell>
          <cell r="Y70">
            <v>12486.497000000001</v>
          </cell>
          <cell r="Z70">
            <v>10763.13105</v>
          </cell>
          <cell r="AA70">
            <v>10415.623000000001</v>
          </cell>
          <cell r="AB70">
            <v>9819.851999999999</v>
          </cell>
          <cell r="AC70">
            <v>7136.1819999999998</v>
          </cell>
          <cell r="AD70">
            <v>2032.104</v>
          </cell>
          <cell r="AE70">
            <v>1951.6410000000001</v>
          </cell>
          <cell r="AF70">
            <v>3694.4417980000003</v>
          </cell>
          <cell r="AG70">
            <v>3050.7449999999999</v>
          </cell>
          <cell r="AH70">
            <v>0</v>
          </cell>
          <cell r="AI70">
            <v>0</v>
          </cell>
          <cell r="AR70">
            <v>6565.9960000000001</v>
          </cell>
          <cell r="AS70">
            <v>10562.693000000001</v>
          </cell>
          <cell r="AT70">
            <v>8650.9170400000003</v>
          </cell>
          <cell r="AU70">
            <v>9360.5159600000006</v>
          </cell>
          <cell r="AV70">
            <v>3700.3890000000001</v>
          </cell>
          <cell r="AW70">
            <v>6232.7990000000009</v>
          </cell>
          <cell r="AX70">
            <v>3672.9769999999999</v>
          </cell>
          <cell r="AY70">
            <v>2171.1869999999999</v>
          </cell>
          <cell r="AZ70">
            <v>2171.1869999999999</v>
          </cell>
          <cell r="BA70">
            <v>2219.5730000000003</v>
          </cell>
          <cell r="BB70">
            <v>0</v>
          </cell>
          <cell r="BC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3519.3018400000001</v>
          </cell>
          <cell r="BQ70">
            <v>3140.4709999999995</v>
          </cell>
          <cell r="BR70">
            <v>2171.1869999999999</v>
          </cell>
          <cell r="BS70">
            <v>839.16700000000014</v>
          </cell>
          <cell r="BT70">
            <v>2140.17</v>
          </cell>
          <cell r="BU70">
            <v>2171.1869999999999</v>
          </cell>
          <cell r="BV70">
            <v>0</v>
          </cell>
          <cell r="BW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3">
          <cell r="D73">
            <v>2285.6379999999999</v>
          </cell>
          <cell r="E73">
            <v>2963.65</v>
          </cell>
          <cell r="F73">
            <v>4530.0857299999998</v>
          </cell>
          <cell r="G73">
            <v>3964.9395</v>
          </cell>
          <cell r="H73">
            <v>3605.11337</v>
          </cell>
          <cell r="I73">
            <v>2543.8624600000003</v>
          </cell>
          <cell r="J73">
            <v>2927.8996099999999</v>
          </cell>
          <cell r="K73">
            <v>3763.0330899999999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26584.22176</v>
          </cell>
          <cell r="R73">
            <v>26584.22176</v>
          </cell>
          <cell r="X73">
            <v>2224.7167263000001</v>
          </cell>
          <cell r="Y73">
            <v>2310.5978165000001</v>
          </cell>
          <cell r="Z73">
            <v>2306.328692</v>
          </cell>
          <cell r="AA73">
            <v>2471.1193109999995</v>
          </cell>
          <cell r="AB73">
            <v>2659.7332531000002</v>
          </cell>
          <cell r="AC73">
            <v>2479.8222164999997</v>
          </cell>
          <cell r="AD73">
            <v>3191.9540872999996</v>
          </cell>
          <cell r="AE73">
            <v>3112.6350110000003</v>
          </cell>
          <cell r="AF73">
            <v>3320.1085261000003</v>
          </cell>
          <cell r="AG73">
            <v>3253.3953179999999</v>
          </cell>
          <cell r="AH73">
            <v>4101.2543784000009</v>
          </cell>
          <cell r="AI73">
            <v>4355.6085600999995</v>
          </cell>
          <cell r="AK73">
            <v>35787.273896300001</v>
          </cell>
          <cell r="AL73">
            <v>35787.273896300001</v>
          </cell>
          <cell r="AR73">
            <v>3313.3492519219999</v>
          </cell>
          <cell r="AS73">
            <v>3827.1818001210004</v>
          </cell>
          <cell r="AT73">
            <v>4274.2552199740003</v>
          </cell>
          <cell r="AU73">
            <v>3761.001708838</v>
          </cell>
          <cell r="AV73">
            <v>3244.0222911249998</v>
          </cell>
          <cell r="AW73">
            <v>3425.0359791970004</v>
          </cell>
          <cell r="AX73">
            <v>3597.5903035390002</v>
          </cell>
          <cell r="AY73">
            <v>3737.4809600859994</v>
          </cell>
          <cell r="AZ73">
            <v>4355.9820807431988</v>
          </cell>
          <cell r="BA73">
            <v>4913.2020807432</v>
          </cell>
          <cell r="BB73">
            <v>3956.8920807431996</v>
          </cell>
          <cell r="BC73">
            <v>4875.5520807432003</v>
          </cell>
          <cell r="BE73">
            <v>47281.5458377748</v>
          </cell>
          <cell r="BF73">
            <v>47281.5458377748</v>
          </cell>
          <cell r="BL73">
            <v>2285.6379999999999</v>
          </cell>
          <cell r="BM73">
            <v>2963.65</v>
          </cell>
          <cell r="BN73">
            <v>4530.0857299999998</v>
          </cell>
          <cell r="BO73">
            <v>3369.4417088379996</v>
          </cell>
          <cell r="BP73">
            <v>3457.4701791250004</v>
          </cell>
          <cell r="BQ73">
            <v>3238.7030446969993</v>
          </cell>
          <cell r="BR73">
            <v>3890.3095560389993</v>
          </cell>
          <cell r="BS73">
            <v>4025.4734073859995</v>
          </cell>
          <cell r="BT73">
            <v>4798.3590175031986</v>
          </cell>
          <cell r="BU73">
            <v>5518.8790175032</v>
          </cell>
          <cell r="BV73">
            <v>5003.4790175031994</v>
          </cell>
          <cell r="BW73">
            <v>4742.4490175031988</v>
          </cell>
          <cell r="BY73">
            <v>47823.937696097782</v>
          </cell>
          <cell r="BZ73">
            <v>47823.937696097782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</row>
        <row r="74">
          <cell r="D74">
            <v>626.702</v>
          </cell>
          <cell r="E74">
            <v>1100.8510000000001</v>
          </cell>
          <cell r="F74">
            <v>1275.5398799999998</v>
          </cell>
          <cell r="G74">
            <v>1041.4026800000001</v>
          </cell>
          <cell r="H74">
            <v>1190.5809999999999</v>
          </cell>
          <cell r="I74">
            <v>805.005</v>
          </cell>
          <cell r="J74">
            <v>974.44519000000003</v>
          </cell>
          <cell r="K74">
            <v>1292.2344399999999</v>
          </cell>
          <cell r="Q74">
            <v>8306.7611900000011</v>
          </cell>
          <cell r="R74">
            <v>8306.7611900000011</v>
          </cell>
          <cell r="X74">
            <v>717.83190630000001</v>
          </cell>
          <cell r="Y74">
            <v>658.67805500000009</v>
          </cell>
          <cell r="Z74">
            <v>633.86700930000006</v>
          </cell>
          <cell r="AA74">
            <v>599.85570029999985</v>
          </cell>
          <cell r="AB74">
            <v>817.27675009999996</v>
          </cell>
          <cell r="AC74">
            <v>639.92311700000005</v>
          </cell>
          <cell r="AD74">
            <v>1033.3269192999999</v>
          </cell>
          <cell r="AE74">
            <v>925.19523300000003</v>
          </cell>
          <cell r="AF74">
            <v>808.24484600000005</v>
          </cell>
          <cell r="AG74">
            <v>797.44544109999993</v>
          </cell>
          <cell r="AH74">
            <v>1641.6502914000002</v>
          </cell>
          <cell r="AI74">
            <v>1556.4153135999998</v>
          </cell>
          <cell r="AK74">
            <v>10829.710582400001</v>
          </cell>
          <cell r="AL74">
            <v>10829.710582400001</v>
          </cell>
          <cell r="AR74">
            <v>926.73052803328449</v>
          </cell>
          <cell r="AS74">
            <v>973.7314369605682</v>
          </cell>
          <cell r="AT74">
            <v>876.37776717592408</v>
          </cell>
          <cell r="AU74">
            <v>930.00323617040749</v>
          </cell>
          <cell r="AV74">
            <v>1341.8654016772357</v>
          </cell>
          <cell r="AW74">
            <v>997.40265562618038</v>
          </cell>
          <cell r="AX74">
            <v>1172.1682920894011</v>
          </cell>
          <cell r="AY74">
            <v>1301.9077608296921</v>
          </cell>
          <cell r="AZ74">
            <v>1548.183369537993</v>
          </cell>
          <cell r="BA74">
            <v>1746.2279714631632</v>
          </cell>
          <cell r="BB74">
            <v>1406.3406141051009</v>
          </cell>
          <cell r="BC74">
            <v>1732.846579441192</v>
          </cell>
          <cell r="BE74">
            <v>14953.785613110142</v>
          </cell>
          <cell r="BF74">
            <v>14953.785613110142</v>
          </cell>
          <cell r="BL74">
            <v>626.702</v>
          </cell>
          <cell r="BM74">
            <v>1100.8510000000001</v>
          </cell>
          <cell r="BN74">
            <v>1275.5398799999998</v>
          </cell>
          <cell r="BO74">
            <v>833.18007698407609</v>
          </cell>
          <cell r="BP74">
            <v>1330.0340607824116</v>
          </cell>
          <cell r="BQ74">
            <v>888.90552238899977</v>
          </cell>
          <cell r="BR74">
            <v>1197.391116895242</v>
          </cell>
          <cell r="BS74">
            <v>1306.7481765300161</v>
          </cell>
          <cell r="BT74">
            <v>1537.0910275645315</v>
          </cell>
          <cell r="BU74">
            <v>1745.068972845201</v>
          </cell>
          <cell r="BV74">
            <v>1556.9818945009167</v>
          </cell>
          <cell r="BW74">
            <v>1441.5005049802655</v>
          </cell>
          <cell r="BY74">
            <v>14839.994233471662</v>
          </cell>
          <cell r="BZ74">
            <v>14839.994233471662</v>
          </cell>
          <cell r="CS74">
            <v>0</v>
          </cell>
          <cell r="CT74">
            <v>0</v>
          </cell>
        </row>
        <row r="75">
          <cell r="D75">
            <v>273.435</v>
          </cell>
          <cell r="E75">
            <v>332.37700000000001</v>
          </cell>
          <cell r="F75">
            <v>454.37531999999999</v>
          </cell>
          <cell r="G75">
            <v>393.47500000000002</v>
          </cell>
          <cell r="H75">
            <v>433.71589999999998</v>
          </cell>
          <cell r="I75">
            <v>288.97219000000001</v>
          </cell>
          <cell r="J75">
            <v>362.93396999999999</v>
          </cell>
          <cell r="K75">
            <v>454.14825000000002</v>
          </cell>
          <cell r="Q75">
            <v>2993.4326300000002</v>
          </cell>
          <cell r="R75">
            <v>2993.4326300000002</v>
          </cell>
          <cell r="X75">
            <v>221.68366</v>
          </cell>
          <cell r="Y75">
            <v>235.41221149999998</v>
          </cell>
          <cell r="Z75">
            <v>336.7872127</v>
          </cell>
          <cell r="AA75">
            <v>304.7915357</v>
          </cell>
          <cell r="AB75">
            <v>246.88488800000002</v>
          </cell>
          <cell r="AC75">
            <v>292.58824450000003</v>
          </cell>
          <cell r="AD75">
            <v>342.69611300000003</v>
          </cell>
          <cell r="AE75">
            <v>291.11988300000002</v>
          </cell>
          <cell r="AF75">
            <v>348.82102509999999</v>
          </cell>
          <cell r="AG75">
            <v>263.5293719</v>
          </cell>
          <cell r="AH75">
            <v>386.38341099999997</v>
          </cell>
          <cell r="AI75">
            <v>405.99630149999996</v>
          </cell>
          <cell r="AK75">
            <v>3676.6938578999998</v>
          </cell>
          <cell r="AL75">
            <v>3676.6938578999998</v>
          </cell>
          <cell r="AR75">
            <v>436.52878442366222</v>
          </cell>
          <cell r="AS75">
            <v>435.97058308663753</v>
          </cell>
          <cell r="AT75">
            <v>553.66279374089561</v>
          </cell>
          <cell r="AU75">
            <v>516.37034050532782</v>
          </cell>
          <cell r="AV75">
            <v>403.0607518732852</v>
          </cell>
          <cell r="AW75">
            <v>345.03352867494851</v>
          </cell>
          <cell r="AX75">
            <v>452.34277547521765</v>
          </cell>
          <cell r="AY75">
            <v>405.52545031202959</v>
          </cell>
          <cell r="AZ75">
            <v>482.23674286831334</v>
          </cell>
          <cell r="BA75">
            <v>543.92477392082742</v>
          </cell>
          <cell r="BB75">
            <v>438.05477468205322</v>
          </cell>
          <cell r="BC75">
            <v>539.75666371457646</v>
          </cell>
          <cell r="BE75">
            <v>5552.4679632777743</v>
          </cell>
          <cell r="BF75">
            <v>5552.4679632777743</v>
          </cell>
          <cell r="BL75">
            <v>273.435</v>
          </cell>
          <cell r="BM75">
            <v>332.37700000000001</v>
          </cell>
          <cell r="BN75">
            <v>454.37531999999999</v>
          </cell>
          <cell r="BO75">
            <v>462.61073437349899</v>
          </cell>
          <cell r="BP75">
            <v>397.2459317948049</v>
          </cell>
          <cell r="BQ75">
            <v>305.58829968800006</v>
          </cell>
          <cell r="BR75">
            <v>452.86273913492511</v>
          </cell>
          <cell r="BS75">
            <v>400.42487357786507</v>
          </cell>
          <cell r="BT75">
            <v>472.03219347029835</v>
          </cell>
          <cell r="BU75">
            <v>532.04651015830279</v>
          </cell>
          <cell r="BV75">
            <v>473.00038620253559</v>
          </cell>
          <cell r="BW75">
            <v>436.35427955001086</v>
          </cell>
          <cell r="BY75">
            <v>4992.3532679502414</v>
          </cell>
          <cell r="BZ75">
            <v>4992.3532679502414</v>
          </cell>
          <cell r="CS75">
            <v>0</v>
          </cell>
          <cell r="CT75">
            <v>0</v>
          </cell>
        </row>
        <row r="76">
          <cell r="D76">
            <v>297.59699999999998</v>
          </cell>
          <cell r="E76">
            <v>478.81</v>
          </cell>
          <cell r="F76">
            <v>898.28903000000003</v>
          </cell>
          <cell r="G76">
            <v>587.71812</v>
          </cell>
          <cell r="H76">
            <v>679.57956999999999</v>
          </cell>
          <cell r="I76">
            <v>481.40586999999999</v>
          </cell>
          <cell r="J76">
            <v>494.28545000000003</v>
          </cell>
          <cell r="K76">
            <v>626.01089999999999</v>
          </cell>
          <cell r="Q76">
            <v>4543.6959399999996</v>
          </cell>
          <cell r="R76">
            <v>4543.6959399999996</v>
          </cell>
          <cell r="X76">
            <v>350.86296000000004</v>
          </cell>
          <cell r="Y76">
            <v>344.27997999999997</v>
          </cell>
          <cell r="Z76">
            <v>419.50867</v>
          </cell>
          <cell r="AA76">
            <v>403.56977500000005</v>
          </cell>
          <cell r="AB76">
            <v>444.21501499999999</v>
          </cell>
          <cell r="AC76">
            <v>398.65645499999999</v>
          </cell>
          <cell r="AD76">
            <v>438.02925499999998</v>
          </cell>
          <cell r="AE76">
            <v>646.08415500000001</v>
          </cell>
          <cell r="AF76">
            <v>693.87715500000002</v>
          </cell>
          <cell r="AG76">
            <v>1032.6993050000001</v>
          </cell>
          <cell r="AH76">
            <v>1024.8274759999999</v>
          </cell>
          <cell r="AI76">
            <v>968.37564499999996</v>
          </cell>
          <cell r="AK76">
            <v>7164.9858459999996</v>
          </cell>
          <cell r="AL76">
            <v>7164.9858459999996</v>
          </cell>
          <cell r="AR76">
            <v>612.88352701073927</v>
          </cell>
          <cell r="AS76">
            <v>632.99293688839657</v>
          </cell>
          <cell r="AT76">
            <v>775.30675007967125</v>
          </cell>
          <cell r="AU76">
            <v>638.95789460847391</v>
          </cell>
          <cell r="AV76">
            <v>720.02854044755986</v>
          </cell>
          <cell r="AW76">
            <v>630.32297233512759</v>
          </cell>
          <cell r="AX76">
            <v>570.25194418609101</v>
          </cell>
          <cell r="AY76">
            <v>563.26436005380287</v>
          </cell>
          <cell r="AZ76">
            <v>581.31424379178213</v>
          </cell>
          <cell r="BA76">
            <v>655.67633181726615</v>
          </cell>
          <cell r="BB76">
            <v>528.05491047623286</v>
          </cell>
          <cell r="BC76">
            <v>650.65186641013895</v>
          </cell>
          <cell r="BE76">
            <v>7559.7062781052828</v>
          </cell>
          <cell r="BF76">
            <v>7559.7062781052828</v>
          </cell>
          <cell r="BL76">
            <v>297.59699999999998</v>
          </cell>
          <cell r="BM76">
            <v>478.81</v>
          </cell>
          <cell r="BN76">
            <v>898.28903000000003</v>
          </cell>
          <cell r="BO76">
            <v>572.43562937658896</v>
          </cell>
          <cell r="BP76">
            <v>723.29241627944361</v>
          </cell>
          <cell r="BQ76">
            <v>590.53881161999993</v>
          </cell>
          <cell r="BR76">
            <v>585.12803578497767</v>
          </cell>
          <cell r="BS76">
            <v>582.73721205818845</v>
          </cell>
          <cell r="BT76">
            <v>721.92382314486281</v>
          </cell>
          <cell r="BU76">
            <v>840.06805888453107</v>
          </cell>
          <cell r="BV76">
            <v>762.46017448473162</v>
          </cell>
          <cell r="BW76">
            <v>732.21171367822376</v>
          </cell>
          <cell r="BY76">
            <v>7785.4919053115473</v>
          </cell>
          <cell r="BZ76">
            <v>7785.4919053115473</v>
          </cell>
          <cell r="CS76">
            <v>0</v>
          </cell>
          <cell r="CT76">
            <v>0</v>
          </cell>
        </row>
        <row r="77">
          <cell r="D77">
            <v>1087.904</v>
          </cell>
          <cell r="E77">
            <v>1051.6120000000001</v>
          </cell>
          <cell r="F77">
            <v>1901.8815</v>
          </cell>
          <cell r="G77">
            <v>1942.3436999999999</v>
          </cell>
          <cell r="H77">
            <v>1301.2369000000001</v>
          </cell>
          <cell r="I77">
            <v>968.47940000000006</v>
          </cell>
          <cell r="J77">
            <v>1096.2349999999999</v>
          </cell>
          <cell r="K77">
            <v>1390.6395</v>
          </cell>
          <cell r="Q77">
            <v>10740.332</v>
          </cell>
          <cell r="R77">
            <v>10740.332</v>
          </cell>
          <cell r="X77">
            <v>934.33819999999992</v>
          </cell>
          <cell r="Y77">
            <v>1072.22757</v>
          </cell>
          <cell r="Z77">
            <v>916.16579999999999</v>
          </cell>
          <cell r="AA77">
            <v>1162.9023</v>
          </cell>
          <cell r="AB77">
            <v>1151.3566000000001</v>
          </cell>
          <cell r="AC77">
            <v>1148.6543999999999</v>
          </cell>
          <cell r="AD77">
            <v>1377.9018000000001</v>
          </cell>
          <cell r="AE77">
            <v>1250.2357400000001</v>
          </cell>
          <cell r="AF77">
            <v>1469.1655000000001</v>
          </cell>
          <cell r="AG77">
            <v>1159.7212</v>
          </cell>
          <cell r="AH77">
            <v>1048.3932</v>
          </cell>
          <cell r="AI77">
            <v>1424.8213000000001</v>
          </cell>
          <cell r="AK77">
            <v>14115.883609999999</v>
          </cell>
          <cell r="AL77">
            <v>14115.883609999999</v>
          </cell>
          <cell r="AR77">
            <v>1337.2064124543137</v>
          </cell>
          <cell r="AS77">
            <v>1784.4868431853979</v>
          </cell>
          <cell r="AT77">
            <v>2068.9079089775091</v>
          </cell>
          <cell r="AU77">
            <v>1675.6702375537909</v>
          </cell>
          <cell r="AV77">
            <v>779.06759712691894</v>
          </cell>
          <cell r="AW77">
            <v>1452.2768225607438</v>
          </cell>
          <cell r="AX77">
            <v>1402.8272917882905</v>
          </cell>
          <cell r="AY77">
            <v>1466.7833888904747</v>
          </cell>
          <cell r="AZ77">
            <v>1744.2477245451109</v>
          </cell>
          <cell r="BA77">
            <v>1967.3730035419428</v>
          </cell>
          <cell r="BB77">
            <v>1584.4417814798126</v>
          </cell>
          <cell r="BC77">
            <v>1952.2969711772921</v>
          </cell>
          <cell r="BE77">
            <v>19215.585983281602</v>
          </cell>
          <cell r="BF77">
            <v>19215.585983281602</v>
          </cell>
          <cell r="BL77">
            <v>1087.904</v>
          </cell>
          <cell r="BM77">
            <v>1051.6120000000001</v>
          </cell>
          <cell r="BN77">
            <v>1901.8815</v>
          </cell>
          <cell r="BO77">
            <v>1501.2152681038358</v>
          </cell>
          <cell r="BP77">
            <v>1006.89777026834</v>
          </cell>
          <cell r="BQ77">
            <v>1453.6704109999998</v>
          </cell>
          <cell r="BR77">
            <v>1654.9276642238549</v>
          </cell>
          <cell r="BS77">
            <v>1735.56314521993</v>
          </cell>
          <cell r="BT77">
            <v>2067.3119733235067</v>
          </cell>
          <cell r="BU77">
            <v>2401.6954756151649</v>
          </cell>
          <cell r="BV77">
            <v>2211.0365623150151</v>
          </cell>
          <cell r="BW77">
            <v>2132.3825192946993</v>
          </cell>
          <cell r="BY77">
            <v>20206.098289364349</v>
          </cell>
          <cell r="BZ77">
            <v>20206.098289364349</v>
          </cell>
          <cell r="CS77">
            <v>0</v>
          </cell>
          <cell r="CT77">
            <v>0</v>
          </cell>
        </row>
        <row r="78">
          <cell r="Q78">
            <v>0</v>
          </cell>
          <cell r="R78">
            <v>0</v>
          </cell>
          <cell r="AK78">
            <v>0</v>
          </cell>
          <cell r="AL78">
            <v>0</v>
          </cell>
          <cell r="BE78">
            <v>0</v>
          </cell>
          <cell r="BF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Y78">
            <v>0</v>
          </cell>
          <cell r="BZ78">
            <v>0</v>
          </cell>
          <cell r="CS78">
            <v>0</v>
          </cell>
          <cell r="CT78">
            <v>0</v>
          </cell>
        </row>
        <row r="79">
          <cell r="D79">
            <v>47.863</v>
          </cell>
          <cell r="E79">
            <v>124.32599999999999</v>
          </cell>
          <cell r="F79">
            <v>67.874039999999994</v>
          </cell>
          <cell r="G79">
            <v>289.31238000000002</v>
          </cell>
          <cell r="H79">
            <v>185.75</v>
          </cell>
          <cell r="I79">
            <v>242.7705</v>
          </cell>
          <cell r="J79">
            <v>237.923</v>
          </cell>
          <cell r="K79">
            <v>128.09284</v>
          </cell>
          <cell r="Q79">
            <v>1323.9117600000002</v>
          </cell>
          <cell r="R79">
            <v>1323.9117600000002</v>
          </cell>
          <cell r="X79">
            <v>207.28371225000001</v>
          </cell>
          <cell r="Y79">
            <v>42.974112299999994</v>
          </cell>
          <cell r="Z79">
            <v>35.11936145</v>
          </cell>
          <cell r="AA79">
            <v>24.548616149999997</v>
          </cell>
          <cell r="AB79">
            <v>65.291573</v>
          </cell>
          <cell r="AC79">
            <v>64.827453800000001</v>
          </cell>
          <cell r="AD79">
            <v>60.568172599999997</v>
          </cell>
          <cell r="AE79">
            <v>31.026100999999997</v>
          </cell>
          <cell r="AF79">
            <v>150.36418795</v>
          </cell>
          <cell r="AG79">
            <v>51.450009650000005</v>
          </cell>
          <cell r="AH79">
            <v>76.421239900000003</v>
          </cell>
          <cell r="AI79">
            <v>269.57817495</v>
          </cell>
          <cell r="AK79">
            <v>1079.4527149999999</v>
          </cell>
          <cell r="AL79">
            <v>1079.4527149999999</v>
          </cell>
          <cell r="AR79">
            <v>102.20277160000001</v>
          </cell>
          <cell r="AS79">
            <v>72.759409074999994</v>
          </cell>
          <cell r="AT79">
            <v>103.47687355000001</v>
          </cell>
          <cell r="AU79">
            <v>62.250243574999999</v>
          </cell>
          <cell r="AV79">
            <v>88.713343449999996</v>
          </cell>
          <cell r="AW79">
            <v>87.486424975000006</v>
          </cell>
          <cell r="AX79">
            <v>93.177421275</v>
          </cell>
          <cell r="AY79">
            <v>75.778142550000013</v>
          </cell>
          <cell r="AZ79">
            <v>78.292154199999999</v>
          </cell>
          <cell r="BA79">
            <v>101.83517000000001</v>
          </cell>
          <cell r="BB79">
            <v>88.748750000000001</v>
          </cell>
          <cell r="BC79">
            <v>350.70929999999998</v>
          </cell>
          <cell r="BE79">
            <v>1305.4300042499999</v>
          </cell>
          <cell r="BF79">
            <v>1305.4300042499999</v>
          </cell>
          <cell r="BL79">
            <v>47.863</v>
          </cell>
          <cell r="BM79">
            <v>124.32599999999999</v>
          </cell>
          <cell r="BN79">
            <v>67.874039999999994</v>
          </cell>
          <cell r="BO79">
            <v>62.250243574999999</v>
          </cell>
          <cell r="BP79">
            <v>88.713343449999996</v>
          </cell>
          <cell r="BQ79">
            <v>87.486424975000006</v>
          </cell>
          <cell r="BR79">
            <v>93.177421275</v>
          </cell>
          <cell r="BS79">
            <v>75.778142550000013</v>
          </cell>
          <cell r="BT79">
            <v>78.292154199999999</v>
          </cell>
          <cell r="BU79">
            <v>101.83517000000001</v>
          </cell>
          <cell r="BV79">
            <v>88.748750000000001</v>
          </cell>
          <cell r="BW79">
            <v>350.70929999999998</v>
          </cell>
          <cell r="BY79">
            <v>1267.0539900250001</v>
          </cell>
          <cell r="BZ79">
            <v>1267.0539900250001</v>
          </cell>
          <cell r="CS79">
            <v>0</v>
          </cell>
          <cell r="CT79">
            <v>0</v>
          </cell>
        </row>
        <row r="80">
          <cell r="D80">
            <v>182.346</v>
          </cell>
          <cell r="E80">
            <v>186.47208000000001</v>
          </cell>
          <cell r="F80">
            <v>173.37440000000001</v>
          </cell>
          <cell r="G80">
            <v>118.92075</v>
          </cell>
          <cell r="H80">
            <v>94.08</v>
          </cell>
          <cell r="I80">
            <v>183.34947</v>
          </cell>
          <cell r="J80">
            <v>323.75213000000002</v>
          </cell>
          <cell r="K80">
            <v>399.01449000000002</v>
          </cell>
          <cell r="Q80">
            <v>1661.3093200000001</v>
          </cell>
          <cell r="R80">
            <v>1661.3093200000001</v>
          </cell>
          <cell r="X80">
            <v>231.3599519</v>
          </cell>
          <cell r="Y80">
            <v>92.868184000000014</v>
          </cell>
          <cell r="Z80">
            <v>271.33682810000005</v>
          </cell>
          <cell r="AA80">
            <v>217.21171269999999</v>
          </cell>
          <cell r="AB80">
            <v>137.65030999999999</v>
          </cell>
          <cell r="AC80">
            <v>229.04445000000001</v>
          </cell>
          <cell r="AD80">
            <v>210.685755</v>
          </cell>
          <cell r="AE80">
            <v>176.86279999999999</v>
          </cell>
          <cell r="AF80">
            <v>176.801221</v>
          </cell>
          <cell r="AG80">
            <v>152.49511500000003</v>
          </cell>
          <cell r="AH80">
            <v>398.34128500000003</v>
          </cell>
          <cell r="AI80">
            <v>140.87614000000002</v>
          </cell>
          <cell r="AK80">
            <v>2435.5337526999997</v>
          </cell>
          <cell r="AL80">
            <v>2435.5337526999997</v>
          </cell>
          <cell r="AR80">
            <v>402.70440009999999</v>
          </cell>
          <cell r="AS80">
            <v>180.86150800000001</v>
          </cell>
          <cell r="AT80">
            <v>481.79651669999998</v>
          </cell>
          <cell r="AU80">
            <v>368.4004898</v>
          </cell>
          <cell r="AV80">
            <v>270.09388809999996</v>
          </cell>
          <cell r="AW80">
            <v>397.21170909999995</v>
          </cell>
          <cell r="AX80">
            <v>174.23775069999999</v>
          </cell>
          <cell r="AY80">
            <v>310.48477200000008</v>
          </cell>
          <cell r="AZ80">
            <v>253.7937938</v>
          </cell>
          <cell r="BA80">
            <v>314.7937938</v>
          </cell>
          <cell r="BB80">
            <v>316.02669820000006</v>
          </cell>
          <cell r="BC80">
            <v>357.30613099999994</v>
          </cell>
          <cell r="BE80">
            <v>3827.7114513000001</v>
          </cell>
          <cell r="BF80">
            <v>3827.7114513000001</v>
          </cell>
          <cell r="BL80">
            <v>182.346</v>
          </cell>
          <cell r="BM80">
            <v>186.47208000000001</v>
          </cell>
          <cell r="BN80">
            <v>173.37440000000001</v>
          </cell>
          <cell r="BO80">
            <v>368.4004898</v>
          </cell>
          <cell r="BP80">
            <v>270.09388809999996</v>
          </cell>
          <cell r="BQ80">
            <v>397.21170909999995</v>
          </cell>
          <cell r="BR80">
            <v>174.23775069999999</v>
          </cell>
          <cell r="BS80">
            <v>310.48477200000008</v>
          </cell>
          <cell r="BT80">
            <v>253.7937938</v>
          </cell>
          <cell r="BU80">
            <v>314.7937938</v>
          </cell>
          <cell r="BV80">
            <v>316.02669820000006</v>
          </cell>
          <cell r="BW80">
            <v>357.30613099999994</v>
          </cell>
          <cell r="BY80">
            <v>3304.5415065000002</v>
          </cell>
          <cell r="BZ80">
            <v>3304.5415065000002</v>
          </cell>
          <cell r="CS80">
            <v>0</v>
          </cell>
          <cell r="CT80">
            <v>0</v>
          </cell>
        </row>
        <row r="81">
          <cell r="Q81">
            <v>0</v>
          </cell>
          <cell r="R81">
            <v>0</v>
          </cell>
          <cell r="AK81">
            <v>0</v>
          </cell>
          <cell r="AL81">
            <v>0</v>
          </cell>
          <cell r="BE81">
            <v>0</v>
          </cell>
          <cell r="BF81">
            <v>0</v>
          </cell>
          <cell r="BY81">
            <v>0</v>
          </cell>
          <cell r="BZ81">
            <v>0</v>
          </cell>
          <cell r="CS81">
            <v>0</v>
          </cell>
          <cell r="CT81">
            <v>0</v>
          </cell>
        </row>
        <row r="82">
          <cell r="D82">
            <v>2515.8469999999998</v>
          </cell>
          <cell r="E82">
            <v>3274.4480800000001</v>
          </cell>
          <cell r="F82">
            <v>4771.3341699999992</v>
          </cell>
          <cell r="G82">
            <v>4373.17263</v>
          </cell>
          <cell r="H82">
            <v>3884.94337</v>
          </cell>
          <cell r="I82">
            <v>2969.9824300000005</v>
          </cell>
          <cell r="J82">
            <v>3489.57474</v>
          </cell>
          <cell r="K82">
            <v>4290.1404199999997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29569.44284</v>
          </cell>
          <cell r="R82">
            <v>29569.44284</v>
          </cell>
          <cell r="X82">
            <v>2663.3603904500001</v>
          </cell>
          <cell r="Y82">
            <v>2446.4401128</v>
          </cell>
          <cell r="Z82">
            <v>2612.7848815500001</v>
          </cell>
          <cell r="AA82">
            <v>2712.8796398499994</v>
          </cell>
          <cell r="AB82">
            <v>2862.6751361000001</v>
          </cell>
          <cell r="AC82">
            <v>2773.6941202999997</v>
          </cell>
          <cell r="AD82">
            <v>3463.2080148999994</v>
          </cell>
          <cell r="AE82">
            <v>3320.5239120000001</v>
          </cell>
          <cell r="AF82">
            <v>3647.2739350500005</v>
          </cell>
          <cell r="AG82">
            <v>3457.3404426500001</v>
          </cell>
          <cell r="AH82">
            <v>4576.0169033000011</v>
          </cell>
          <cell r="AI82">
            <v>4766.06287505</v>
          </cell>
          <cell r="AK82">
            <v>39302.260364000002</v>
          </cell>
          <cell r="AL82">
            <v>39302.260364000002</v>
          </cell>
          <cell r="AR82">
            <v>3818.2564236220001</v>
          </cell>
          <cell r="AS82">
            <v>4080.8027171960002</v>
          </cell>
          <cell r="AT82">
            <v>4859.5286102240007</v>
          </cell>
          <cell r="AU82">
            <v>4191.6524422129996</v>
          </cell>
          <cell r="AV82">
            <v>3602.8295226749997</v>
          </cell>
          <cell r="AW82">
            <v>3909.7341132720003</v>
          </cell>
          <cell r="AX82">
            <v>3865.0054755140004</v>
          </cell>
          <cell r="AY82">
            <v>4123.7438746359994</v>
          </cell>
          <cell r="AZ82">
            <v>4688.0680287431987</v>
          </cell>
          <cell r="BA82">
            <v>5329.8310445431998</v>
          </cell>
          <cell r="BB82">
            <v>4361.6675289431996</v>
          </cell>
          <cell r="BC82">
            <v>5583.5675117432011</v>
          </cell>
          <cell r="BE82">
            <v>52414.687293324809</v>
          </cell>
          <cell r="BF82">
            <v>52414.687293324809</v>
          </cell>
          <cell r="BL82">
            <v>2515.8469999999998</v>
          </cell>
          <cell r="BM82">
            <v>3274.4480800000001</v>
          </cell>
          <cell r="BN82">
            <v>4771.3341699999992</v>
          </cell>
          <cell r="BO82">
            <v>3800.0924422129992</v>
          </cell>
          <cell r="BP82">
            <v>3816.2774106750003</v>
          </cell>
          <cell r="BQ82">
            <v>3723.4011787719992</v>
          </cell>
          <cell r="BR82">
            <v>4157.7247280139991</v>
          </cell>
          <cell r="BS82">
            <v>4411.7363219359995</v>
          </cell>
          <cell r="BT82">
            <v>5130.4449655031985</v>
          </cell>
          <cell r="BU82">
            <v>5935.5079813032007</v>
          </cell>
          <cell r="BV82">
            <v>5408.2544657031995</v>
          </cell>
          <cell r="BW82">
            <v>5450.4644485031995</v>
          </cell>
          <cell r="BY82">
            <v>52395.533192622788</v>
          </cell>
          <cell r="BZ82">
            <v>52395.533192622788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s Master"/>
      <sheetName val="Global Data"/>
      <sheetName val="Procedure"/>
      <sheetName val="IP"/>
      <sheetName val="Lead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ByDev"/>
      <sheetName val="Process"/>
      <sheetName val="Sales Participation %"/>
      <sheetName val="Sheet1"/>
      <sheetName val="Sheet2"/>
      <sheetName val="Public"/>
      <sheetName val="CustomerCount"/>
    </sheetNames>
    <sheetDataSet>
      <sheetData sheetId="0" refreshError="1">
        <row r="205">
          <cell r="F205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1ED7-1B8A-459F-9FD4-E47C331666FE}">
  <sheetPr>
    <tabColor indexed="22"/>
  </sheetPr>
  <dimension ref="A1:Y49"/>
  <sheetViews>
    <sheetView zoomScaleSheetLayoutView="100" workbookViewId="0">
      <selection activeCell="H35" sqref="H35"/>
    </sheetView>
  </sheetViews>
  <sheetFormatPr defaultColWidth="9.42578125" defaultRowHeight="16.5" customHeight="1"/>
  <cols>
    <col min="1" max="3" width="2" style="3" customWidth="1"/>
    <col min="4" max="4" width="10.140625" style="3" customWidth="1"/>
    <col min="5" max="5" width="40.5703125" style="16" customWidth="1"/>
    <col min="6" max="6" width="6.5703125" style="2" customWidth="1"/>
    <col min="7" max="7" width="0.85546875" style="47" customWidth="1"/>
    <col min="8" max="8" width="14.7109375" style="26" customWidth="1"/>
    <col min="9" max="9" width="0.85546875" style="47" customWidth="1"/>
    <col min="10" max="10" width="14.7109375" style="26" customWidth="1"/>
    <col min="11" max="11" width="12.85546875" style="47" customWidth="1"/>
    <col min="12" max="12" width="1.85546875" style="26" customWidth="1"/>
    <col min="13" max="13" width="17.28515625" style="3" customWidth="1"/>
    <col min="14" max="15" width="12.28515625" style="3" customWidth="1"/>
    <col min="16" max="16384" width="9.42578125" style="3"/>
  </cols>
  <sheetData>
    <row r="1" spans="1:25" ht="16.5" customHeight="1">
      <c r="A1" s="1" t="s">
        <v>0</v>
      </c>
      <c r="B1" s="1"/>
      <c r="C1" s="1"/>
      <c r="D1" s="1"/>
      <c r="E1" s="1"/>
      <c r="G1" s="1"/>
      <c r="H1" s="3"/>
      <c r="I1" s="1"/>
      <c r="J1" s="3"/>
      <c r="K1" s="4"/>
      <c r="L1" s="5"/>
      <c r="M1" s="6"/>
    </row>
    <row r="2" spans="1:25" ht="16.5" customHeight="1">
      <c r="A2" s="1" t="s">
        <v>1</v>
      </c>
      <c r="C2" s="1"/>
      <c r="D2" s="1"/>
      <c r="E2" s="1"/>
      <c r="G2" s="1"/>
      <c r="H2" s="3"/>
      <c r="I2" s="1"/>
      <c r="J2" s="3"/>
      <c r="K2" s="4"/>
      <c r="L2" s="5"/>
      <c r="M2" s="6"/>
    </row>
    <row r="3" spans="1:25" ht="16.5" customHeight="1">
      <c r="A3" s="1" t="s">
        <v>2</v>
      </c>
      <c r="B3" s="1"/>
      <c r="C3" s="1"/>
      <c r="D3" s="1"/>
      <c r="E3" s="1"/>
      <c r="G3" s="1"/>
      <c r="H3" s="3"/>
      <c r="I3" s="1"/>
      <c r="J3" s="3"/>
      <c r="K3" s="4"/>
      <c r="L3" s="7"/>
      <c r="M3" s="6"/>
    </row>
    <row r="4" spans="1:25" ht="16.5" customHeight="1">
      <c r="A4" s="8" t="s">
        <v>113</v>
      </c>
      <c r="B4" s="8"/>
      <c r="C4" s="8"/>
      <c r="D4" s="8"/>
      <c r="E4" s="8"/>
      <c r="F4" s="9"/>
      <c r="G4" s="8"/>
      <c r="H4" s="10"/>
      <c r="I4" s="8"/>
      <c r="J4" s="10"/>
      <c r="K4" s="11"/>
      <c r="L4" s="11"/>
      <c r="M4" s="11"/>
    </row>
    <row r="5" spans="1:25" ht="16.5" customHeight="1">
      <c r="A5" s="4"/>
      <c r="B5" s="4"/>
      <c r="C5" s="4"/>
      <c r="D5" s="4"/>
      <c r="E5" s="4"/>
      <c r="G5" s="4"/>
      <c r="H5" s="6"/>
      <c r="I5" s="4"/>
      <c r="J5" s="6"/>
      <c r="K5" s="12"/>
      <c r="L5" s="7"/>
      <c r="M5" s="12"/>
    </row>
    <row r="6" spans="1:25" ht="16.5" customHeight="1">
      <c r="A6" s="4"/>
      <c r="B6" s="4"/>
      <c r="C6" s="4"/>
      <c r="D6" s="4"/>
      <c r="E6" s="4"/>
      <c r="G6" s="4"/>
      <c r="H6" s="6"/>
      <c r="I6" s="4"/>
      <c r="J6" s="6"/>
      <c r="K6" s="12"/>
      <c r="L6" s="7"/>
      <c r="M6" s="12"/>
    </row>
    <row r="7" spans="1:25" ht="16.5" customHeight="1">
      <c r="A7" s="4"/>
      <c r="B7" s="4"/>
      <c r="C7" s="4"/>
      <c r="D7" s="4"/>
      <c r="E7" s="4"/>
      <c r="G7" s="4"/>
      <c r="H7" s="13" t="s">
        <v>3</v>
      </c>
      <c r="I7" s="13"/>
      <c r="J7" s="13" t="s">
        <v>4</v>
      </c>
      <c r="K7" s="12"/>
      <c r="L7" s="7"/>
      <c r="M7" s="12"/>
    </row>
    <row r="8" spans="1:25" ht="16.5" customHeight="1">
      <c r="A8" s="14"/>
      <c r="B8" s="14"/>
      <c r="C8" s="14"/>
      <c r="D8" s="14"/>
      <c r="E8" s="14"/>
      <c r="G8" s="14"/>
      <c r="H8" s="165" t="s">
        <v>114</v>
      </c>
      <c r="I8" s="14"/>
      <c r="J8" s="13" t="s">
        <v>5</v>
      </c>
      <c r="K8" s="5"/>
      <c r="L8" s="15"/>
      <c r="M8" s="5"/>
    </row>
    <row r="9" spans="1:25" ht="16.5" customHeight="1">
      <c r="A9" s="14"/>
      <c r="B9" s="14"/>
      <c r="C9" s="14"/>
      <c r="D9" s="14"/>
      <c r="E9" s="14"/>
      <c r="G9" s="14"/>
      <c r="H9" s="13" t="s">
        <v>97</v>
      </c>
      <c r="I9" s="14"/>
      <c r="J9" s="13" t="s">
        <v>6</v>
      </c>
      <c r="K9" s="5"/>
      <c r="L9" s="15"/>
      <c r="M9" s="5"/>
    </row>
    <row r="10" spans="1:25" ht="16.5" customHeight="1">
      <c r="F10" s="17" t="s">
        <v>7</v>
      </c>
      <c r="G10" s="18"/>
      <c r="H10" s="19" t="s">
        <v>8</v>
      </c>
      <c r="I10" s="18"/>
      <c r="J10" s="19" t="s">
        <v>8</v>
      </c>
      <c r="K10" s="20"/>
      <c r="L10" s="21"/>
      <c r="M10" s="20"/>
    </row>
    <row r="11" spans="1:25" ht="16.5" customHeight="1">
      <c r="A11" s="1" t="s">
        <v>9</v>
      </c>
      <c r="G11" s="18"/>
      <c r="H11" s="22"/>
      <c r="I11" s="18"/>
      <c r="J11" s="22"/>
      <c r="K11" s="20"/>
      <c r="L11" s="21"/>
      <c r="M11" s="20"/>
    </row>
    <row r="12" spans="1:25" ht="16.5" customHeight="1">
      <c r="G12" s="18"/>
      <c r="H12" s="22"/>
      <c r="I12" s="18"/>
      <c r="J12" s="22"/>
      <c r="K12" s="23"/>
      <c r="L12" s="24"/>
      <c r="M12" s="23"/>
    </row>
    <row r="13" spans="1:25" ht="16.5" customHeight="1">
      <c r="A13" s="25" t="s">
        <v>10</v>
      </c>
      <c r="G13" s="24"/>
      <c r="I13" s="2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6.5" customHeight="1">
      <c r="A14" s="27"/>
      <c r="B14" s="3" t="s">
        <v>117</v>
      </c>
      <c r="F14" s="3"/>
      <c r="G14" s="3"/>
      <c r="H14" s="3"/>
      <c r="I14" s="3"/>
      <c r="J14" s="3"/>
      <c r="K14" s="28"/>
      <c r="L14" s="29"/>
      <c r="M14" s="28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6.5" customHeight="1">
      <c r="A15" s="27"/>
      <c r="B15" s="3" t="s">
        <v>98</v>
      </c>
      <c r="F15" s="2">
        <v>6</v>
      </c>
      <c r="G15" s="6"/>
      <c r="H15" s="175">
        <v>21412517239</v>
      </c>
      <c r="I15" s="6"/>
      <c r="J15" s="28">
        <v>20549701928</v>
      </c>
      <c r="K15" s="28"/>
      <c r="L15" s="29"/>
      <c r="M15" s="30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6.5" customHeight="1">
      <c r="A16" s="3" t="s">
        <v>11</v>
      </c>
      <c r="G16" s="31"/>
      <c r="H16" s="175">
        <v>298417</v>
      </c>
      <c r="I16" s="31"/>
      <c r="J16" s="28">
        <v>309505</v>
      </c>
      <c r="K16" s="32"/>
      <c r="L16" s="33"/>
      <c r="M16" s="30"/>
      <c r="N16" s="23"/>
      <c r="O16" s="6"/>
      <c r="P16" s="6"/>
      <c r="Q16" s="6"/>
      <c r="R16" s="6"/>
      <c r="S16" s="6"/>
      <c r="T16" s="6"/>
      <c r="U16" s="6"/>
      <c r="V16" s="6"/>
      <c r="W16" s="6"/>
      <c r="X16" s="6"/>
      <c r="Y16" s="28"/>
    </row>
    <row r="17" spans="1:25" ht="16.5" customHeight="1">
      <c r="A17" s="3" t="s">
        <v>12</v>
      </c>
      <c r="G17" s="31"/>
      <c r="H17" s="28"/>
      <c r="I17" s="31"/>
      <c r="K17" s="32"/>
      <c r="L17" s="33"/>
      <c r="M17" s="30"/>
      <c r="N17" s="23"/>
      <c r="O17" s="6"/>
      <c r="P17" s="6"/>
      <c r="Q17" s="6"/>
      <c r="R17" s="6"/>
      <c r="S17" s="6"/>
      <c r="T17" s="6"/>
      <c r="U17" s="6"/>
      <c r="V17" s="6"/>
      <c r="W17" s="6"/>
      <c r="X17" s="6"/>
      <c r="Y17" s="28"/>
    </row>
    <row r="18" spans="1:25" ht="16.5" customHeight="1">
      <c r="B18" s="3" t="s">
        <v>13</v>
      </c>
      <c r="F18" s="34" t="s">
        <v>14</v>
      </c>
      <c r="G18" s="31"/>
      <c r="H18" s="175">
        <v>474092855</v>
      </c>
      <c r="I18" s="31"/>
      <c r="J18" s="28">
        <v>300288823</v>
      </c>
      <c r="K18" s="32"/>
      <c r="L18" s="35"/>
      <c r="M18" s="30"/>
      <c r="N18" s="23"/>
      <c r="O18" s="23"/>
      <c r="P18" s="6"/>
      <c r="Q18" s="6"/>
      <c r="R18" s="6"/>
      <c r="S18" s="6"/>
      <c r="T18" s="6"/>
      <c r="U18" s="6"/>
      <c r="V18" s="6"/>
      <c r="W18" s="6"/>
      <c r="X18" s="6"/>
      <c r="Y18" s="28"/>
    </row>
    <row r="19" spans="1:25" ht="16.5" customHeight="1">
      <c r="A19" s="3" t="s">
        <v>15</v>
      </c>
      <c r="G19" s="35"/>
      <c r="H19" s="174">
        <v>2517315</v>
      </c>
      <c r="I19" s="35"/>
      <c r="J19" s="36">
        <v>795904</v>
      </c>
      <c r="K19" s="32"/>
      <c r="L19" s="35"/>
      <c r="M19" s="30"/>
      <c r="N19" s="23"/>
      <c r="O19" s="23"/>
      <c r="P19" s="6"/>
      <c r="Q19" s="6"/>
      <c r="R19" s="6"/>
      <c r="S19" s="6"/>
      <c r="T19" s="6"/>
      <c r="U19" s="6"/>
      <c r="V19" s="6"/>
      <c r="W19" s="6"/>
      <c r="X19" s="6"/>
      <c r="Y19" s="28"/>
    </row>
    <row r="20" spans="1:25" ht="16.5" customHeight="1">
      <c r="G20" s="35"/>
      <c r="H20" s="28"/>
      <c r="I20" s="35"/>
      <c r="J20" s="28"/>
      <c r="K20" s="32"/>
      <c r="L20" s="35"/>
      <c r="M20" s="37"/>
      <c r="N20" s="2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5" customHeight="1">
      <c r="A21" s="1" t="s">
        <v>16</v>
      </c>
      <c r="C21" s="1"/>
      <c r="D21" s="1"/>
      <c r="G21" s="35"/>
      <c r="H21" s="36">
        <f>SUM(H13:H20)</f>
        <v>21889425826</v>
      </c>
      <c r="I21" s="35"/>
      <c r="J21" s="36">
        <f>SUM(J13:J20)</f>
        <v>20851096160</v>
      </c>
      <c r="K21" s="32"/>
      <c r="L21" s="35"/>
      <c r="M21" s="37"/>
      <c r="N21" s="2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6.5" customHeight="1">
      <c r="A22" s="1"/>
      <c r="C22" s="1"/>
      <c r="D22" s="1"/>
      <c r="G22" s="35"/>
      <c r="H22" s="28"/>
      <c r="I22" s="35"/>
      <c r="J22" s="28"/>
      <c r="K22" s="32"/>
      <c r="L22" s="35"/>
      <c r="M22" s="28"/>
      <c r="N22" s="2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6.5" customHeight="1">
      <c r="A23" s="1" t="s">
        <v>17</v>
      </c>
      <c r="B23" s="1"/>
      <c r="C23" s="1"/>
      <c r="D23" s="1"/>
      <c r="G23" s="35"/>
      <c r="H23" s="38"/>
      <c r="I23" s="35"/>
      <c r="J23" s="38"/>
      <c r="K23" s="32"/>
      <c r="L23" s="35"/>
      <c r="M23" s="28"/>
      <c r="N23" s="2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6.5" customHeight="1">
      <c r="A24" s="1"/>
      <c r="B24" s="1"/>
      <c r="C24" s="1"/>
      <c r="D24" s="1"/>
      <c r="G24" s="35"/>
      <c r="H24" s="38"/>
      <c r="I24" s="35"/>
      <c r="J24" s="38"/>
      <c r="K24" s="32"/>
      <c r="L24" s="35"/>
      <c r="M24" s="6"/>
      <c r="N24" s="23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5" customHeight="1">
      <c r="A25" s="3" t="s">
        <v>18</v>
      </c>
      <c r="B25" s="1"/>
      <c r="C25" s="1"/>
      <c r="D25" s="1"/>
      <c r="F25" s="34" t="s">
        <v>14</v>
      </c>
      <c r="G25" s="35"/>
      <c r="H25" s="174">
        <v>1908129</v>
      </c>
      <c r="I25" s="35"/>
      <c r="J25" s="36">
        <v>2029654</v>
      </c>
      <c r="K25" s="30"/>
      <c r="L25" s="35"/>
      <c r="M25" s="28"/>
      <c r="N25" s="23"/>
      <c r="O25" s="23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5" customHeight="1">
      <c r="G26" s="35"/>
      <c r="H26" s="28"/>
      <c r="I26" s="35"/>
      <c r="J26" s="28"/>
      <c r="K26" s="28"/>
      <c r="L26" s="35"/>
      <c r="M26" s="28"/>
      <c r="N26" s="2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5" customHeight="1">
      <c r="A27" s="1" t="s">
        <v>19</v>
      </c>
      <c r="C27" s="1"/>
      <c r="D27" s="1"/>
      <c r="E27" s="18"/>
      <c r="G27" s="35"/>
      <c r="H27" s="36">
        <f>SUM(H25:H26)</f>
        <v>1908129</v>
      </c>
      <c r="I27" s="35"/>
      <c r="J27" s="36">
        <f>SUM(J25:J26)</f>
        <v>2029654</v>
      </c>
      <c r="K27" s="32"/>
      <c r="L27" s="35"/>
      <c r="M27" s="28"/>
      <c r="N27" s="23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6.5" customHeight="1">
      <c r="C28" s="1"/>
      <c r="D28" s="1"/>
      <c r="E28" s="18"/>
      <c r="G28" s="35"/>
      <c r="H28" s="28"/>
      <c r="I28" s="35"/>
      <c r="J28" s="28"/>
      <c r="K28" s="32"/>
      <c r="L28" s="35"/>
      <c r="M28" s="28"/>
      <c r="N28" s="23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6.5" customHeight="1" thickBot="1">
      <c r="A29" s="1" t="s">
        <v>20</v>
      </c>
      <c r="B29" s="1"/>
      <c r="C29" s="1"/>
      <c r="D29" s="1"/>
      <c r="E29" s="18"/>
      <c r="G29" s="35"/>
      <c r="H29" s="39">
        <f>SUM(H21-H27)</f>
        <v>21887517697</v>
      </c>
      <c r="I29" s="35"/>
      <c r="J29" s="39">
        <f>SUM(J21-J27)</f>
        <v>20849066506</v>
      </c>
      <c r="K29" s="32"/>
      <c r="L29" s="35"/>
      <c r="M29" s="28"/>
      <c r="N29" s="2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6.5" customHeight="1" thickTop="1">
      <c r="A30" s="1"/>
      <c r="B30" s="1"/>
      <c r="C30" s="1"/>
      <c r="D30" s="1"/>
      <c r="E30" s="18"/>
      <c r="G30" s="35"/>
      <c r="H30" s="28"/>
      <c r="I30" s="35"/>
      <c r="J30" s="28"/>
      <c r="K30" s="32"/>
      <c r="L30" s="35"/>
      <c r="M30" s="28"/>
      <c r="N30" s="2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6.5" customHeight="1">
      <c r="A31" s="1" t="s">
        <v>21</v>
      </c>
      <c r="G31" s="35"/>
      <c r="H31" s="28"/>
      <c r="I31" s="35"/>
      <c r="J31" s="28"/>
      <c r="K31" s="32"/>
      <c r="L31" s="35"/>
      <c r="M31" s="28"/>
      <c r="N31" s="23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6.5" customHeight="1">
      <c r="A32" s="1"/>
      <c r="G32" s="35"/>
      <c r="H32" s="28"/>
      <c r="I32" s="35"/>
      <c r="J32" s="28"/>
      <c r="K32" s="32"/>
      <c r="L32" s="35"/>
      <c r="M32" s="28"/>
      <c r="N32" s="23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6.5" customHeight="1">
      <c r="A33" s="3" t="s">
        <v>22</v>
      </c>
      <c r="G33" s="35"/>
      <c r="H33" s="175">
        <v>20266889000</v>
      </c>
      <c r="I33" s="35"/>
      <c r="J33" s="40">
        <v>20266889000</v>
      </c>
      <c r="K33" s="30"/>
      <c r="L33" s="24"/>
      <c r="M33" s="23"/>
      <c r="N33" s="23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6.5" customHeight="1">
      <c r="A34" s="3" t="s">
        <v>23</v>
      </c>
      <c r="F34" s="2">
        <v>7</v>
      </c>
      <c r="G34" s="35"/>
      <c r="H34" s="174">
        <v>1620628697</v>
      </c>
      <c r="I34" s="35"/>
      <c r="J34" s="41">
        <v>582177506</v>
      </c>
      <c r="K34" s="30"/>
      <c r="L34" s="6"/>
      <c r="M34" s="23"/>
      <c r="N34" s="23"/>
      <c r="O34" s="23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6.5" customHeight="1">
      <c r="G35" s="24"/>
      <c r="I35" s="24"/>
      <c r="K35" s="32"/>
      <c r="L35" s="6"/>
      <c r="M35" s="6"/>
      <c r="N35" s="2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5" customHeight="1" thickBot="1">
      <c r="A36" s="1" t="s">
        <v>20</v>
      </c>
      <c r="E36" s="3"/>
      <c r="G36" s="6"/>
      <c r="H36" s="42">
        <f>SUM(H33:H35)</f>
        <v>21887517697</v>
      </c>
      <c r="I36" s="6"/>
      <c r="J36" s="42">
        <f>SUM(J33:J35)</f>
        <v>20849066506</v>
      </c>
      <c r="K36" s="32"/>
      <c r="L36" s="6"/>
      <c r="M36" s="32"/>
      <c r="N36" s="2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6.5" customHeight="1" thickTop="1">
      <c r="E37" s="3"/>
      <c r="G37" s="6"/>
      <c r="H37" s="3"/>
      <c r="I37" s="6"/>
      <c r="J37" s="3"/>
      <c r="K37" s="28"/>
      <c r="L37" s="6"/>
      <c r="M37" s="23"/>
      <c r="N37" s="23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6.5" customHeight="1">
      <c r="A38" s="3" t="s">
        <v>24</v>
      </c>
      <c r="E38" s="3"/>
      <c r="G38" s="6"/>
      <c r="H38" s="43">
        <v>10.494999999999999</v>
      </c>
      <c r="I38" s="6"/>
      <c r="J38" s="43">
        <v>9.9970999999999997</v>
      </c>
      <c r="K38" s="44"/>
      <c r="L38" s="6"/>
      <c r="M38" s="45"/>
      <c r="N38" s="23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5" customHeight="1">
      <c r="A39" s="3" t="s">
        <v>25</v>
      </c>
      <c r="E39" s="3"/>
      <c r="G39" s="6"/>
      <c r="H39" s="26">
        <v>2085500000</v>
      </c>
      <c r="I39" s="6"/>
      <c r="J39" s="26">
        <v>2085500000</v>
      </c>
      <c r="K39" s="46"/>
      <c r="L39" s="6"/>
      <c r="M39" s="28"/>
      <c r="N39" s="2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5" customHeight="1">
      <c r="E40" s="3"/>
      <c r="K40" s="28"/>
      <c r="L40" s="6"/>
      <c r="M40" s="48"/>
    </row>
    <row r="41" spans="1:25" ht="16.5" customHeight="1">
      <c r="E41" s="3"/>
      <c r="G41" s="3"/>
      <c r="H41" s="28"/>
      <c r="I41" s="3"/>
      <c r="J41" s="28"/>
      <c r="K41" s="28"/>
      <c r="L41" s="6"/>
      <c r="M41" s="28"/>
    </row>
    <row r="42" spans="1:25" ht="16.5" customHeight="1">
      <c r="E42" s="3"/>
      <c r="G42" s="3"/>
      <c r="H42" s="28"/>
      <c r="I42" s="3"/>
      <c r="J42" s="28"/>
      <c r="K42" s="28"/>
      <c r="L42" s="6"/>
      <c r="M42" s="28"/>
    </row>
    <row r="43" spans="1:25" ht="15" customHeight="1">
      <c r="E43" s="3"/>
      <c r="G43" s="3"/>
      <c r="H43" s="28"/>
      <c r="I43" s="3"/>
      <c r="J43" s="28"/>
      <c r="K43" s="28"/>
      <c r="L43" s="6"/>
      <c r="M43" s="28"/>
    </row>
    <row r="44" spans="1:25" ht="16.5" customHeight="1">
      <c r="A44" s="190" t="s">
        <v>26</v>
      </c>
      <c r="B44" s="190"/>
      <c r="C44" s="190"/>
      <c r="D44" s="190"/>
      <c r="E44" s="190"/>
      <c r="F44" s="190"/>
      <c r="G44" s="190"/>
      <c r="H44" s="190"/>
      <c r="I44" s="35"/>
      <c r="J44" s="23"/>
      <c r="K44" s="35"/>
      <c r="L44" s="23"/>
      <c r="M44" s="6"/>
    </row>
    <row r="45" spans="1:25" ht="16.5" customHeight="1">
      <c r="A45" s="190" t="s">
        <v>27</v>
      </c>
      <c r="B45" s="190"/>
      <c r="C45" s="190"/>
      <c r="D45" s="190"/>
      <c r="E45" s="190"/>
      <c r="F45" s="190"/>
      <c r="G45" s="190"/>
      <c r="H45" s="190"/>
      <c r="I45" s="50"/>
      <c r="J45" s="50"/>
      <c r="K45" s="50"/>
      <c r="L45" s="50"/>
      <c r="M45" s="6"/>
    </row>
    <row r="46" spans="1:25" ht="16.5" customHeight="1">
      <c r="A46" s="190" t="s">
        <v>28</v>
      </c>
      <c r="B46" s="190"/>
      <c r="C46" s="190"/>
      <c r="D46" s="190"/>
      <c r="E46" s="190"/>
      <c r="F46" s="190"/>
      <c r="G46" s="190"/>
      <c r="H46" s="190"/>
      <c r="I46" s="50"/>
      <c r="J46" s="50"/>
      <c r="K46" s="50"/>
      <c r="L46" s="50"/>
      <c r="M46" s="6"/>
    </row>
    <row r="47" spans="1:25" ht="16.5" customHeight="1">
      <c r="A47" s="49"/>
      <c r="B47" s="49"/>
      <c r="C47" s="49"/>
      <c r="D47" s="49"/>
      <c r="E47" s="49"/>
      <c r="F47" s="49"/>
      <c r="G47" s="49"/>
      <c r="H47" s="49"/>
      <c r="I47" s="50"/>
      <c r="J47" s="50"/>
      <c r="K47" s="50"/>
      <c r="L47" s="50"/>
      <c r="M47" s="6"/>
    </row>
    <row r="48" spans="1:25" ht="14.25" customHeight="1">
      <c r="A48" s="191" t="s">
        <v>122</v>
      </c>
      <c r="B48" s="191"/>
      <c r="C48" s="191"/>
      <c r="D48" s="191"/>
      <c r="E48" s="191"/>
      <c r="F48" s="191"/>
      <c r="G48" s="191"/>
      <c r="H48" s="191"/>
      <c r="I48" s="191"/>
      <c r="J48" s="191"/>
      <c r="K48" s="24"/>
      <c r="L48" s="23"/>
      <c r="M48" s="6"/>
    </row>
    <row r="49" spans="1:13" ht="24.75" customHeight="1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24"/>
      <c r="L49" s="23"/>
      <c r="M49" s="6"/>
    </row>
  </sheetData>
  <mergeCells count="4">
    <mergeCell ref="A44:H44"/>
    <mergeCell ref="A45:H45"/>
    <mergeCell ref="A46:H46"/>
    <mergeCell ref="A48:J49"/>
  </mergeCells>
  <pageMargins left="0.8" right="0.75" top="0.5" bottom="0.6" header="0.49" footer="0.4"/>
  <pageSetup paperSize="9" firstPageNumber="2" orientation="portrait" useFirstPageNumber="1" horizontalDpi="1200" verticalDpi="1200" r:id="rId1"/>
  <headerFooter>
    <oddFooter>&amp;R&amp;"Arial,Regular"&amp;10&amp;P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1062-DE51-4287-B6D7-9732A8F6632C}">
  <sheetPr>
    <tabColor indexed="22"/>
  </sheetPr>
  <dimension ref="A1:P33"/>
  <sheetViews>
    <sheetView topLeftCell="A10" zoomScaleNormal="100" zoomScaleSheetLayoutView="100" workbookViewId="0">
      <selection activeCell="E27" sqref="E27"/>
    </sheetView>
  </sheetViews>
  <sheetFormatPr defaultRowHeight="16.5" customHeight="1"/>
  <cols>
    <col min="1" max="3" width="1.42578125" style="3" customWidth="1"/>
    <col min="4" max="4" width="44.28515625" style="3" customWidth="1"/>
    <col min="5" max="5" width="19.42578125" style="3" customWidth="1"/>
    <col min="6" max="6" width="17" style="26" customWidth="1"/>
    <col min="7" max="7" width="1" style="26" customWidth="1"/>
    <col min="8" max="8" width="17.5703125" style="26" customWidth="1"/>
    <col min="9" max="9" width="1" style="26" customWidth="1"/>
    <col min="10" max="10" width="13.140625" style="26" customWidth="1"/>
    <col min="11" max="11" width="0.85546875" style="3" customWidth="1"/>
    <col min="12" max="12" width="18" style="3" customWidth="1"/>
    <col min="13" max="13" width="19.140625" style="6" customWidth="1"/>
    <col min="14" max="14" width="7.140625" style="3" customWidth="1"/>
    <col min="15" max="15" width="9.140625" style="3"/>
    <col min="16" max="16" width="19.85546875" style="3" customWidth="1"/>
    <col min="17" max="16384" width="9.140625" style="3"/>
  </cols>
  <sheetData>
    <row r="1" spans="1:15" s="1" customFormat="1" ht="16.5" customHeight="1">
      <c r="A1" s="1" t="s">
        <v>29</v>
      </c>
      <c r="F1" s="51"/>
      <c r="G1" s="51"/>
      <c r="H1" s="52"/>
      <c r="I1" s="52"/>
      <c r="J1" s="51"/>
      <c r="M1" s="4"/>
    </row>
    <row r="2" spans="1:15" s="1" customFormat="1" ht="16.5" customHeight="1">
      <c r="A2" s="1" t="s">
        <v>105</v>
      </c>
      <c r="F2" s="51"/>
      <c r="G2" s="51"/>
      <c r="H2" s="52"/>
      <c r="I2" s="52"/>
      <c r="J2" s="51"/>
      <c r="K2" s="53"/>
      <c r="L2" s="53"/>
      <c r="M2" s="54"/>
      <c r="N2" s="53"/>
      <c r="O2" s="53"/>
    </row>
    <row r="3" spans="1:15" s="1" customFormat="1" ht="16.5" customHeight="1">
      <c r="A3" s="8" t="str">
        <f>'BS2'!A4:K4</f>
        <v>As at 30 June 2017</v>
      </c>
      <c r="B3" s="8"/>
      <c r="C3" s="8"/>
      <c r="D3" s="8"/>
      <c r="E3" s="8"/>
      <c r="F3" s="8"/>
      <c r="G3" s="8"/>
      <c r="H3" s="55"/>
      <c r="I3" s="55"/>
      <c r="J3" s="19"/>
      <c r="K3" s="56"/>
      <c r="L3" s="56"/>
      <c r="M3" s="54"/>
      <c r="N3" s="53"/>
      <c r="O3" s="53"/>
    </row>
    <row r="4" spans="1:15" s="1" customFormat="1" ht="16.5" customHeight="1">
      <c r="A4" s="7"/>
      <c r="B4" s="7"/>
      <c r="C4" s="7"/>
      <c r="D4" s="7"/>
      <c r="E4" s="7"/>
      <c r="F4" s="4"/>
      <c r="G4" s="4"/>
      <c r="H4" s="57"/>
      <c r="I4" s="57"/>
      <c r="J4" s="5"/>
      <c r="K4" s="53"/>
      <c r="L4" s="53"/>
      <c r="M4" s="54"/>
      <c r="N4" s="53"/>
      <c r="O4" s="53"/>
    </row>
    <row r="5" spans="1:15" s="1" customFormat="1" ht="16.5" customHeight="1">
      <c r="A5" s="7"/>
      <c r="B5" s="7"/>
      <c r="C5" s="7"/>
      <c r="D5" s="7"/>
      <c r="E5" s="7"/>
      <c r="F5" s="4"/>
      <c r="G5" s="4"/>
      <c r="H5" s="4"/>
      <c r="I5" s="4"/>
      <c r="J5" s="4"/>
      <c r="K5" s="4"/>
      <c r="L5" s="4"/>
      <c r="M5" s="54"/>
      <c r="N5" s="53"/>
      <c r="O5" s="53"/>
    </row>
    <row r="6" spans="1:15" s="1" customFormat="1" ht="16.5" customHeight="1">
      <c r="A6" s="7"/>
      <c r="B6" s="7"/>
      <c r="C6" s="7"/>
      <c r="D6" s="7"/>
      <c r="E6" s="7"/>
      <c r="F6" s="193" t="s">
        <v>115</v>
      </c>
      <c r="G6" s="194"/>
      <c r="H6" s="194"/>
      <c r="I6" s="194"/>
      <c r="J6" s="194"/>
      <c r="K6" s="194"/>
      <c r="L6" s="194"/>
      <c r="M6" s="54"/>
      <c r="N6" s="53"/>
      <c r="O6" s="53"/>
    </row>
    <row r="7" spans="1:15" ht="16.5" customHeight="1">
      <c r="F7" s="5" t="s">
        <v>30</v>
      </c>
      <c r="G7" s="5"/>
      <c r="H7" s="5" t="s">
        <v>31</v>
      </c>
      <c r="I7" s="5"/>
      <c r="J7" s="5" t="s">
        <v>32</v>
      </c>
      <c r="K7" s="54"/>
      <c r="L7" s="58" t="s">
        <v>33</v>
      </c>
      <c r="M7" s="54"/>
      <c r="N7" s="53"/>
      <c r="O7" s="53"/>
    </row>
    <row r="8" spans="1:15" ht="16.5" customHeight="1">
      <c r="B8" s="6"/>
      <c r="C8" s="6"/>
      <c r="D8" s="6"/>
      <c r="E8" s="6"/>
      <c r="F8" s="19" t="s">
        <v>34</v>
      </c>
      <c r="H8" s="19" t="s">
        <v>34</v>
      </c>
      <c r="I8" s="51"/>
      <c r="J8" s="19" t="s">
        <v>35</v>
      </c>
      <c r="K8" s="53"/>
      <c r="L8" s="59" t="s">
        <v>36</v>
      </c>
      <c r="M8" s="54"/>
      <c r="N8" s="53"/>
      <c r="O8" s="53"/>
    </row>
    <row r="9" spans="1:15" ht="16.5" customHeight="1">
      <c r="B9" s="6"/>
      <c r="C9" s="6"/>
      <c r="D9" s="6"/>
      <c r="E9" s="6"/>
      <c r="F9" s="5"/>
      <c r="H9" s="5"/>
      <c r="I9" s="51"/>
      <c r="J9" s="5"/>
      <c r="K9" s="53"/>
      <c r="L9" s="58"/>
      <c r="M9" s="54"/>
      <c r="N9" s="53"/>
      <c r="O9" s="53"/>
    </row>
    <row r="10" spans="1:15" ht="16.5" customHeight="1">
      <c r="A10" s="4" t="s">
        <v>37</v>
      </c>
      <c r="B10" s="6"/>
      <c r="C10" s="6"/>
      <c r="D10" s="6"/>
      <c r="E10" s="6"/>
      <c r="F10" s="5"/>
      <c r="G10" s="51"/>
      <c r="H10" s="5"/>
      <c r="I10" s="51"/>
      <c r="J10" s="5"/>
      <c r="K10" s="53"/>
      <c r="L10" s="53"/>
      <c r="M10" s="54"/>
      <c r="N10" s="53"/>
      <c r="O10" s="53"/>
    </row>
    <row r="11" spans="1:15" ht="16.5" customHeight="1">
      <c r="A11" s="1" t="s">
        <v>38</v>
      </c>
      <c r="B11" s="1"/>
      <c r="C11" s="6"/>
      <c r="D11" s="6"/>
      <c r="E11" s="6"/>
      <c r="F11" s="28"/>
      <c r="G11" s="28"/>
      <c r="H11" s="28"/>
      <c r="I11" s="23"/>
      <c r="J11" s="28"/>
      <c r="K11" s="53"/>
      <c r="L11" s="53"/>
      <c r="M11" s="54"/>
      <c r="N11" s="53"/>
      <c r="O11" s="53"/>
    </row>
    <row r="12" spans="1:15" ht="16.5" customHeight="1">
      <c r="A12" s="4"/>
      <c r="B12" s="27" t="s">
        <v>39</v>
      </c>
      <c r="C12" s="6"/>
      <c r="D12" s="6"/>
      <c r="E12" s="6"/>
      <c r="K12" s="53"/>
      <c r="L12" s="53"/>
      <c r="M12" s="54"/>
      <c r="N12" s="53"/>
      <c r="O12" s="53"/>
    </row>
    <row r="13" spans="1:15" ht="16.5" customHeight="1">
      <c r="A13" s="4"/>
      <c r="B13" s="27"/>
      <c r="C13" s="6" t="s">
        <v>40</v>
      </c>
      <c r="D13" s="6"/>
      <c r="E13" s="6"/>
      <c r="K13" s="53"/>
      <c r="L13" s="53"/>
      <c r="M13" s="54"/>
      <c r="N13" s="53"/>
      <c r="O13" s="53"/>
    </row>
    <row r="14" spans="1:15" ht="16.5" customHeight="1">
      <c r="A14" s="4"/>
      <c r="C14" s="6" t="s">
        <v>41</v>
      </c>
      <c r="D14" s="6"/>
      <c r="E14" s="6"/>
      <c r="F14" s="28"/>
      <c r="G14" s="28"/>
      <c r="H14" s="28"/>
      <c r="I14" s="23"/>
      <c r="J14" s="60"/>
      <c r="K14" s="53"/>
      <c r="L14" s="53"/>
      <c r="M14" s="54"/>
      <c r="N14" s="53"/>
      <c r="O14" s="53"/>
    </row>
    <row r="15" spans="1:15" ht="16.5" customHeight="1">
      <c r="A15" s="4"/>
      <c r="B15" s="27"/>
      <c r="C15" s="6" t="s">
        <v>42</v>
      </c>
      <c r="D15" s="6"/>
      <c r="E15" s="6"/>
      <c r="F15" s="28"/>
      <c r="G15" s="28"/>
      <c r="H15" s="28"/>
      <c r="I15" s="23"/>
      <c r="J15" s="60"/>
      <c r="K15" s="53"/>
      <c r="L15" s="54"/>
      <c r="M15" s="54"/>
      <c r="N15" s="53"/>
      <c r="O15" s="53"/>
    </row>
    <row r="16" spans="1:15" s="6" customFormat="1" ht="16.5" customHeight="1">
      <c r="C16" s="6" t="s">
        <v>43</v>
      </c>
      <c r="D16" s="61"/>
      <c r="E16" s="61"/>
      <c r="F16" s="176">
        <v>19976424</v>
      </c>
      <c r="G16" s="63"/>
      <c r="H16" s="176">
        <v>21250670</v>
      </c>
      <c r="I16" s="64"/>
      <c r="J16" s="177">
        <v>99.25</v>
      </c>
      <c r="K16" s="64"/>
      <c r="L16" s="66"/>
      <c r="M16" s="54"/>
      <c r="N16" s="53"/>
      <c r="O16" s="53"/>
    </row>
    <row r="17" spans="1:16" s="6" customFormat="1" ht="16.5" customHeight="1">
      <c r="A17" s="4"/>
      <c r="F17" s="67"/>
      <c r="G17" s="68"/>
      <c r="H17" s="69"/>
      <c r="I17" s="66"/>
      <c r="J17" s="70"/>
      <c r="K17" s="66"/>
      <c r="L17" s="66"/>
      <c r="M17" s="54"/>
      <c r="N17" s="53"/>
      <c r="O17" s="53"/>
    </row>
    <row r="18" spans="1:16" s="6" customFormat="1" ht="16.5" customHeight="1">
      <c r="A18" s="4" t="s">
        <v>44</v>
      </c>
      <c r="K18" s="64"/>
      <c r="L18" s="66"/>
      <c r="M18" s="54"/>
      <c r="N18" s="53"/>
      <c r="O18" s="53"/>
    </row>
    <row r="19" spans="1:16" s="6" customFormat="1" ht="16.5" customHeight="1">
      <c r="B19" s="4" t="s">
        <v>45</v>
      </c>
      <c r="F19" s="62">
        <f>F16</f>
        <v>19976424</v>
      </c>
      <c r="G19" s="63"/>
      <c r="H19" s="62">
        <f>H16</f>
        <v>21250670</v>
      </c>
      <c r="I19" s="64"/>
      <c r="J19" s="65">
        <f>SUM(J16:J17)</f>
        <v>99.25</v>
      </c>
      <c r="K19" s="66"/>
      <c r="L19" s="66"/>
      <c r="M19" s="54"/>
      <c r="N19" s="53"/>
      <c r="O19" s="53"/>
    </row>
    <row r="20" spans="1:16" s="6" customFormat="1" ht="16.5" customHeight="1">
      <c r="A20" s="4"/>
      <c r="F20" s="71"/>
      <c r="G20" s="72"/>
      <c r="H20" s="71"/>
      <c r="I20" s="66"/>
      <c r="J20" s="73"/>
      <c r="K20" s="66"/>
      <c r="L20" s="66"/>
      <c r="M20" s="54"/>
      <c r="N20" s="53"/>
      <c r="O20" s="53"/>
    </row>
    <row r="21" spans="1:16" ht="16.5" customHeight="1">
      <c r="A21" s="1" t="s">
        <v>46</v>
      </c>
      <c r="F21" s="71"/>
      <c r="G21" s="72"/>
      <c r="H21" s="71"/>
      <c r="I21" s="66"/>
      <c r="J21" s="73"/>
      <c r="K21" s="66"/>
      <c r="L21" s="66"/>
    </row>
    <row r="22" spans="1:16" ht="16.5" customHeight="1">
      <c r="C22" s="6" t="s">
        <v>101</v>
      </c>
      <c r="F22" s="178">
        <v>99424</v>
      </c>
      <c r="G22" s="179"/>
      <c r="H22" s="178">
        <v>99429</v>
      </c>
      <c r="I22" s="180"/>
      <c r="J22" s="181">
        <v>0.46</v>
      </c>
      <c r="L22" s="187">
        <v>42936</v>
      </c>
    </row>
    <row r="23" spans="1:16" s="6" customFormat="1" ht="16.5" customHeight="1">
      <c r="A23" s="4"/>
      <c r="C23" s="6" t="s">
        <v>123</v>
      </c>
      <c r="F23" s="176">
        <v>62410</v>
      </c>
      <c r="G23" s="63"/>
      <c r="H23" s="176">
        <v>62418</v>
      </c>
      <c r="I23" s="64"/>
      <c r="J23" s="177">
        <v>0.28999999999999998</v>
      </c>
      <c r="K23" s="64"/>
      <c r="L23" s="74" t="s">
        <v>118</v>
      </c>
      <c r="N23" s="3"/>
      <c r="O23" s="3"/>
      <c r="P23" s="3"/>
    </row>
    <row r="24" spans="1:16" ht="16.5" customHeight="1">
      <c r="F24" s="63"/>
      <c r="G24" s="63"/>
      <c r="H24" s="63"/>
      <c r="I24" s="64"/>
      <c r="J24" s="70"/>
      <c r="K24" s="64"/>
      <c r="L24" s="66"/>
      <c r="P24" s="75"/>
    </row>
    <row r="25" spans="1:16" ht="16.5" customHeight="1">
      <c r="A25" s="4" t="s">
        <v>47</v>
      </c>
      <c r="B25" s="4"/>
      <c r="F25" s="62">
        <f>SUM(F22:F23)</f>
        <v>161834</v>
      </c>
      <c r="G25" s="63"/>
      <c r="H25" s="62">
        <f>SUM(H22:H23)</f>
        <v>161847</v>
      </c>
      <c r="I25" s="64"/>
      <c r="J25" s="65">
        <f>SUM(J22:J24)</f>
        <v>0.75</v>
      </c>
      <c r="K25" s="64"/>
      <c r="L25" s="66"/>
    </row>
    <row r="26" spans="1:16" ht="16.5" customHeight="1">
      <c r="A26" s="4"/>
      <c r="B26" s="4"/>
      <c r="F26" s="67"/>
      <c r="G26" s="68"/>
      <c r="H26" s="69"/>
      <c r="I26" s="66"/>
      <c r="J26" s="70"/>
      <c r="K26" s="66"/>
      <c r="L26" s="66"/>
    </row>
    <row r="27" spans="1:16" ht="16.5" customHeight="1" thickBot="1">
      <c r="A27" s="4" t="s">
        <v>48</v>
      </c>
      <c r="B27" s="4"/>
      <c r="F27" s="76">
        <f>F19+F25</f>
        <v>20138258</v>
      </c>
      <c r="G27" s="72"/>
      <c r="H27" s="76">
        <f>H19+H25</f>
        <v>21412517</v>
      </c>
      <c r="I27" s="66"/>
      <c r="J27" s="77">
        <f>J19+J25</f>
        <v>100</v>
      </c>
      <c r="K27" s="66"/>
      <c r="L27" s="66"/>
    </row>
    <row r="28" spans="1:16" ht="16.5" customHeight="1" thickTop="1"/>
    <row r="32" spans="1:16" ht="14.1" customHeight="1"/>
    <row r="33" spans="1:16" s="80" customFormat="1" ht="21.95" customHeight="1">
      <c r="A33" s="192" t="str">
        <f>'BS2'!A48</f>
        <v>The accompanying condensed notes to interim financial information on pages 10 to 16 are an integral part of this interim financial information.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78"/>
      <c r="N33" s="79"/>
      <c r="O33" s="79"/>
      <c r="P33" s="79"/>
    </row>
  </sheetData>
  <mergeCells count="2">
    <mergeCell ref="A33:L33"/>
    <mergeCell ref="F6:L6"/>
  </mergeCells>
  <pageMargins left="1" right="1" top="0.5" bottom="0.6" header="0.49" footer="0.4"/>
  <pageSetup paperSize="9" firstPageNumber="3" orientation="landscape" useFirstPageNumber="1" horizontalDpi="1200" verticalDpi="1200" r:id="rId1"/>
  <headerFooter>
    <oddFooter>&amp;R&amp;"Arial,Regular"&amp;10&amp;P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A92F-0910-411C-9C8C-4848FB133C98}">
  <sheetPr>
    <tabColor indexed="22"/>
  </sheetPr>
  <dimension ref="A1:P33"/>
  <sheetViews>
    <sheetView topLeftCell="A7" zoomScaleNormal="100" zoomScaleSheetLayoutView="100" workbookViewId="0">
      <selection activeCell="E27" sqref="E27"/>
    </sheetView>
  </sheetViews>
  <sheetFormatPr defaultRowHeight="16.5" customHeight="1"/>
  <cols>
    <col min="1" max="3" width="1.42578125" style="3" customWidth="1"/>
    <col min="4" max="4" width="50" style="3" customWidth="1"/>
    <col min="5" max="5" width="13.7109375" style="3" customWidth="1"/>
    <col min="6" max="6" width="17" style="26" customWidth="1"/>
    <col min="7" max="7" width="1" style="26" customWidth="1"/>
    <col min="8" max="8" width="17.5703125" style="26" customWidth="1"/>
    <col min="9" max="9" width="1" style="26" customWidth="1"/>
    <col min="10" max="10" width="13.140625" style="26" customWidth="1"/>
    <col min="11" max="11" width="0.85546875" style="3" customWidth="1"/>
    <col min="12" max="12" width="18" style="3" customWidth="1"/>
    <col min="13" max="13" width="19.140625" style="6" customWidth="1"/>
    <col min="14" max="14" width="7.140625" style="3" customWidth="1"/>
    <col min="15" max="15" width="9.140625" style="3"/>
    <col min="16" max="16" width="19.85546875" style="3" customWidth="1"/>
    <col min="17" max="16384" width="9.140625" style="3"/>
  </cols>
  <sheetData>
    <row r="1" spans="1:15" s="1" customFormat="1" ht="16.5" customHeight="1">
      <c r="A1" s="1" t="s">
        <v>29</v>
      </c>
      <c r="F1" s="51"/>
      <c r="G1" s="51"/>
      <c r="H1" s="52"/>
      <c r="I1" s="52"/>
      <c r="J1" s="51"/>
      <c r="M1" s="4"/>
    </row>
    <row r="2" spans="1:15" s="1" customFormat="1" ht="16.5" customHeight="1">
      <c r="A2" s="1" t="s">
        <v>105</v>
      </c>
      <c r="F2" s="51"/>
      <c r="G2" s="51"/>
      <c r="H2" s="52"/>
      <c r="I2" s="52"/>
      <c r="J2" s="51"/>
      <c r="K2" s="53"/>
      <c r="L2" s="53"/>
      <c r="M2" s="54"/>
      <c r="N2" s="53"/>
      <c r="O2" s="53"/>
    </row>
    <row r="3" spans="1:15" s="1" customFormat="1" ht="16.5" customHeight="1">
      <c r="A3" s="8" t="str">
        <f>'BS2'!A4:K4</f>
        <v>As at 30 June 2017</v>
      </c>
      <c r="B3" s="8"/>
      <c r="C3" s="8"/>
      <c r="D3" s="8"/>
      <c r="E3" s="8"/>
      <c r="F3" s="8"/>
      <c r="G3" s="8"/>
      <c r="H3" s="55"/>
      <c r="I3" s="55"/>
      <c r="J3" s="19"/>
      <c r="K3" s="56"/>
      <c r="L3" s="56"/>
      <c r="M3" s="54"/>
      <c r="N3" s="53"/>
      <c r="O3" s="53"/>
    </row>
    <row r="4" spans="1:15" s="1" customFormat="1" ht="16.5" customHeight="1">
      <c r="A4" s="7"/>
      <c r="B4" s="7"/>
      <c r="C4" s="7"/>
      <c r="D4" s="7"/>
      <c r="E4" s="7"/>
      <c r="F4" s="4"/>
      <c r="G4" s="4"/>
      <c r="H4" s="57"/>
      <c r="I4" s="57"/>
      <c r="J4" s="5"/>
      <c r="K4" s="53"/>
      <c r="L4" s="53"/>
      <c r="M4" s="54"/>
      <c r="N4" s="53"/>
      <c r="O4" s="53"/>
    </row>
    <row r="5" spans="1:15" s="1" customFormat="1" ht="16.5" customHeight="1">
      <c r="A5" s="7"/>
      <c r="B5" s="7"/>
      <c r="C5" s="7"/>
      <c r="D5" s="7"/>
      <c r="E5" s="7"/>
      <c r="F5" s="4"/>
      <c r="G5" s="4"/>
      <c r="H5" s="4"/>
      <c r="I5" s="4"/>
      <c r="J5" s="4"/>
      <c r="K5" s="4"/>
      <c r="L5" s="4"/>
      <c r="M5" s="54"/>
      <c r="N5" s="53"/>
      <c r="O5" s="53"/>
    </row>
    <row r="6" spans="1:15" s="1" customFormat="1" ht="16.5" customHeight="1">
      <c r="A6" s="7"/>
      <c r="B6" s="7"/>
      <c r="C6" s="7"/>
      <c r="D6" s="7"/>
      <c r="E6" s="7"/>
      <c r="F6" s="194" t="s">
        <v>106</v>
      </c>
      <c r="G6" s="194"/>
      <c r="H6" s="194"/>
      <c r="I6" s="194"/>
      <c r="J6" s="194"/>
      <c r="K6" s="194"/>
      <c r="L6" s="194"/>
      <c r="M6" s="54"/>
      <c r="N6" s="53"/>
      <c r="O6" s="53"/>
    </row>
    <row r="7" spans="1:15" ht="16.5" customHeight="1">
      <c r="F7" s="5" t="s">
        <v>30</v>
      </c>
      <c r="G7" s="5"/>
      <c r="H7" s="5" t="s">
        <v>31</v>
      </c>
      <c r="I7" s="5"/>
      <c r="J7" s="5" t="s">
        <v>32</v>
      </c>
      <c r="K7" s="54"/>
      <c r="L7" s="58" t="s">
        <v>33</v>
      </c>
      <c r="M7" s="54"/>
      <c r="N7" s="53"/>
      <c r="O7" s="53"/>
    </row>
    <row r="8" spans="1:15" ht="16.5" customHeight="1">
      <c r="B8" s="6"/>
      <c r="C8" s="6"/>
      <c r="D8" s="6"/>
      <c r="E8" s="6"/>
      <c r="F8" s="19" t="s">
        <v>34</v>
      </c>
      <c r="H8" s="19" t="s">
        <v>34</v>
      </c>
      <c r="I8" s="51"/>
      <c r="J8" s="19" t="s">
        <v>35</v>
      </c>
      <c r="K8" s="53"/>
      <c r="L8" s="59" t="s">
        <v>36</v>
      </c>
      <c r="M8" s="54"/>
      <c r="N8" s="53"/>
      <c r="O8" s="53"/>
    </row>
    <row r="9" spans="1:15" ht="16.5" customHeight="1">
      <c r="B9" s="6"/>
      <c r="C9" s="6"/>
      <c r="D9" s="6"/>
      <c r="E9" s="6"/>
      <c r="F9" s="5"/>
      <c r="H9" s="5"/>
      <c r="I9" s="51"/>
      <c r="J9" s="5"/>
      <c r="K9" s="53"/>
      <c r="L9" s="58"/>
      <c r="M9" s="54"/>
      <c r="N9" s="53"/>
      <c r="O9" s="53"/>
    </row>
    <row r="10" spans="1:15" ht="16.5" customHeight="1">
      <c r="A10" s="4" t="s">
        <v>37</v>
      </c>
      <c r="B10" s="6"/>
      <c r="C10" s="6"/>
      <c r="D10" s="6"/>
      <c r="E10" s="6"/>
      <c r="F10" s="5"/>
      <c r="G10" s="51"/>
      <c r="H10" s="5"/>
      <c r="I10" s="51"/>
      <c r="J10" s="5"/>
      <c r="K10" s="53"/>
      <c r="L10" s="53"/>
      <c r="M10" s="54"/>
      <c r="N10" s="53"/>
      <c r="O10" s="53"/>
    </row>
    <row r="11" spans="1:15" ht="16.5" customHeight="1">
      <c r="A11" s="1" t="s">
        <v>38</v>
      </c>
      <c r="B11" s="1"/>
      <c r="C11" s="6"/>
      <c r="D11" s="6"/>
      <c r="E11" s="6"/>
      <c r="F11" s="28"/>
      <c r="G11" s="28"/>
      <c r="H11" s="28"/>
      <c r="I11" s="23"/>
      <c r="J11" s="28"/>
      <c r="K11" s="53"/>
      <c r="L11" s="53"/>
      <c r="M11" s="54"/>
      <c r="N11" s="53"/>
      <c r="O11" s="53"/>
    </row>
    <row r="12" spans="1:15" ht="16.5" customHeight="1">
      <c r="A12" s="4"/>
      <c r="B12" s="27" t="s">
        <v>39</v>
      </c>
      <c r="C12" s="6"/>
      <c r="D12" s="6"/>
      <c r="E12" s="6"/>
      <c r="K12" s="53"/>
      <c r="L12" s="53"/>
      <c r="M12" s="54"/>
      <c r="N12" s="53"/>
      <c r="O12" s="53"/>
    </row>
    <row r="13" spans="1:15" ht="16.5" customHeight="1">
      <c r="A13" s="4"/>
      <c r="B13" s="27"/>
      <c r="C13" s="6" t="s">
        <v>40</v>
      </c>
      <c r="D13" s="6"/>
      <c r="E13" s="6"/>
      <c r="K13" s="53"/>
      <c r="L13" s="53"/>
      <c r="M13" s="54"/>
      <c r="N13" s="53"/>
      <c r="O13" s="53"/>
    </row>
    <row r="14" spans="1:15" ht="16.5" customHeight="1">
      <c r="A14" s="4"/>
      <c r="C14" s="6" t="s">
        <v>41</v>
      </c>
      <c r="D14" s="6"/>
      <c r="E14" s="6"/>
      <c r="F14" s="28"/>
      <c r="G14" s="28"/>
      <c r="H14" s="28"/>
      <c r="I14" s="23"/>
      <c r="J14" s="60"/>
      <c r="K14" s="53"/>
      <c r="L14" s="53"/>
      <c r="M14" s="54"/>
      <c r="N14" s="53"/>
      <c r="O14" s="53"/>
    </row>
    <row r="15" spans="1:15" ht="16.5" customHeight="1">
      <c r="A15" s="4"/>
      <c r="B15" s="27"/>
      <c r="C15" s="6" t="s">
        <v>42</v>
      </c>
      <c r="D15" s="6"/>
      <c r="E15" s="6"/>
      <c r="F15" s="28"/>
      <c r="G15" s="28"/>
      <c r="H15" s="28"/>
      <c r="I15" s="23"/>
      <c r="J15" s="60"/>
      <c r="K15" s="53"/>
      <c r="L15" s="54"/>
      <c r="M15" s="54"/>
      <c r="N15" s="53"/>
      <c r="O15" s="53"/>
    </row>
    <row r="16" spans="1:15" s="6" customFormat="1" ht="16.5" customHeight="1">
      <c r="C16" s="6" t="s">
        <v>43</v>
      </c>
      <c r="D16" s="61"/>
      <c r="E16" s="61"/>
      <c r="F16" s="62">
        <v>20309852</v>
      </c>
      <c r="G16" s="63"/>
      <c r="H16" s="62">
        <v>20488130</v>
      </c>
      <c r="I16" s="64"/>
      <c r="J16" s="65">
        <v>99.7</v>
      </c>
      <c r="K16" s="64"/>
      <c r="L16" s="66"/>
      <c r="M16" s="54"/>
      <c r="N16" s="53"/>
      <c r="O16" s="53"/>
    </row>
    <row r="17" spans="1:16" s="6" customFormat="1" ht="16.5" customHeight="1">
      <c r="A17" s="4"/>
      <c r="F17" s="67"/>
      <c r="G17" s="68"/>
      <c r="H17" s="69"/>
      <c r="I17" s="66"/>
      <c r="J17" s="70"/>
      <c r="K17" s="66"/>
      <c r="L17" s="66"/>
      <c r="M17" s="54"/>
      <c r="N17" s="53"/>
      <c r="O17" s="53"/>
    </row>
    <row r="18" spans="1:16" s="6" customFormat="1" ht="16.5" customHeight="1">
      <c r="A18" s="4" t="s">
        <v>44</v>
      </c>
      <c r="K18" s="64"/>
      <c r="L18" s="66"/>
      <c r="M18" s="54"/>
      <c r="N18" s="53"/>
      <c r="O18" s="53"/>
    </row>
    <row r="19" spans="1:16" s="6" customFormat="1" ht="16.5" customHeight="1">
      <c r="B19" s="4" t="s">
        <v>45</v>
      </c>
      <c r="F19" s="62">
        <f>F16</f>
        <v>20309852</v>
      </c>
      <c r="G19" s="63"/>
      <c r="H19" s="62">
        <f>H16</f>
        <v>20488130</v>
      </c>
      <c r="I19" s="64"/>
      <c r="J19" s="65">
        <f>SUM(J16:J17)</f>
        <v>99.7</v>
      </c>
      <c r="K19" s="66"/>
      <c r="L19" s="66"/>
      <c r="M19" s="54"/>
      <c r="N19" s="53"/>
      <c r="O19" s="53"/>
    </row>
    <row r="20" spans="1:16" s="6" customFormat="1" ht="16.5" customHeight="1">
      <c r="A20" s="4"/>
      <c r="F20" s="71"/>
      <c r="G20" s="72"/>
      <c r="H20" s="71"/>
      <c r="I20" s="66"/>
      <c r="J20" s="73"/>
      <c r="K20" s="66"/>
      <c r="L20" s="66"/>
      <c r="M20" s="54"/>
      <c r="N20" s="53"/>
      <c r="O20" s="53"/>
    </row>
    <row r="21" spans="1:16" ht="16.5" customHeight="1">
      <c r="A21" s="1" t="s">
        <v>46</v>
      </c>
      <c r="F21" s="71"/>
      <c r="G21" s="72"/>
      <c r="H21" s="71"/>
      <c r="I21" s="66"/>
      <c r="J21" s="73"/>
      <c r="K21" s="66"/>
      <c r="L21" s="66"/>
    </row>
    <row r="22" spans="1:16" ht="16.5" customHeight="1">
      <c r="A22" s="1"/>
      <c r="C22" s="3" t="s">
        <v>107</v>
      </c>
      <c r="F22" s="71">
        <v>1797</v>
      </c>
      <c r="G22" s="72"/>
      <c r="H22" s="71">
        <v>1797</v>
      </c>
      <c r="I22" s="66"/>
      <c r="J22" s="162">
        <v>0.01</v>
      </c>
      <c r="K22" s="66"/>
      <c r="L22" s="163" t="s">
        <v>108</v>
      </c>
    </row>
    <row r="23" spans="1:16" s="6" customFormat="1" ht="16.5" customHeight="1">
      <c r="A23" s="4"/>
      <c r="C23" s="3" t="s">
        <v>110</v>
      </c>
      <c r="F23" s="62">
        <v>59770</v>
      </c>
      <c r="G23" s="63"/>
      <c r="H23" s="62">
        <v>59775</v>
      </c>
      <c r="I23" s="64"/>
      <c r="J23" s="65">
        <v>0.28999999999999998</v>
      </c>
      <c r="K23" s="64"/>
      <c r="L23" s="74" t="s">
        <v>109</v>
      </c>
      <c r="M23" s="54"/>
      <c r="N23" s="53"/>
      <c r="O23" s="53"/>
      <c r="P23" s="53"/>
    </row>
    <row r="24" spans="1:16" ht="16.5" customHeight="1">
      <c r="F24" s="63"/>
      <c r="G24" s="63"/>
      <c r="H24" s="63"/>
      <c r="I24" s="64"/>
      <c r="J24" s="70"/>
      <c r="K24" s="64"/>
      <c r="L24" s="66"/>
      <c r="P24" s="75"/>
    </row>
    <row r="25" spans="1:16" ht="16.5" customHeight="1">
      <c r="A25" s="4" t="s">
        <v>47</v>
      </c>
      <c r="B25" s="4"/>
      <c r="F25" s="62">
        <f>SUM(F22:F24)</f>
        <v>61567</v>
      </c>
      <c r="G25" s="63"/>
      <c r="H25" s="62">
        <f>SUM(H22:H24)</f>
        <v>61572</v>
      </c>
      <c r="I25" s="64"/>
      <c r="J25" s="164">
        <f>SUM(J22:J24)</f>
        <v>0.3</v>
      </c>
      <c r="K25" s="64"/>
      <c r="L25" s="66"/>
    </row>
    <row r="26" spans="1:16" ht="16.5" customHeight="1">
      <c r="A26" s="4"/>
      <c r="B26" s="4"/>
      <c r="F26" s="67"/>
      <c r="G26" s="68"/>
      <c r="H26" s="69"/>
      <c r="I26" s="66"/>
      <c r="J26" s="70"/>
      <c r="K26" s="66"/>
      <c r="L26" s="66"/>
    </row>
    <row r="27" spans="1:16" ht="16.5" customHeight="1" thickBot="1">
      <c r="A27" s="4" t="s">
        <v>48</v>
      </c>
      <c r="B27" s="4"/>
      <c r="F27" s="76">
        <f>F19+F25</f>
        <v>20371419</v>
      </c>
      <c r="G27" s="72"/>
      <c r="H27" s="76">
        <f>H19+H25</f>
        <v>20549702</v>
      </c>
      <c r="I27" s="66"/>
      <c r="J27" s="77">
        <f>J19+J25</f>
        <v>100</v>
      </c>
      <c r="K27" s="66"/>
      <c r="L27" s="66"/>
    </row>
    <row r="28" spans="1:16" ht="16.5" customHeight="1" thickTop="1"/>
    <row r="32" spans="1:16" ht="15" customHeight="1"/>
    <row r="33" spans="1:16" s="80" customFormat="1" ht="21.95" customHeight="1">
      <c r="A33" s="192" t="str">
        <f>'BS2'!A48</f>
        <v>The accompanying condensed notes to interim financial information on pages 10 to 16 are an integral part of this interim financial information.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78"/>
      <c r="N33" s="79"/>
      <c r="O33" s="79"/>
      <c r="P33" s="79"/>
    </row>
  </sheetData>
  <mergeCells count="2">
    <mergeCell ref="F6:L6"/>
    <mergeCell ref="A33:L33"/>
  </mergeCells>
  <pageMargins left="1" right="1" top="0.5" bottom="0.6" header="0.49" footer="0.4"/>
  <pageSetup paperSize="9" firstPageNumber="4" orientation="landscape" useFirstPageNumber="1" horizontalDpi="1200" verticalDpi="1200" r:id="rId1"/>
  <headerFooter>
    <oddFooter>&amp;R&amp;"Arial,Regular"&amp;10&amp;P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59DC-8F38-4517-BD9C-2AAA94A12A44}">
  <sheetPr>
    <tabColor rgb="FF92D050"/>
  </sheetPr>
  <dimension ref="A1:J48"/>
  <sheetViews>
    <sheetView topLeftCell="A22" zoomScale="130" zoomScaleNormal="130" zoomScaleSheetLayoutView="100" workbookViewId="0">
      <selection activeCell="H20" sqref="H20"/>
    </sheetView>
  </sheetViews>
  <sheetFormatPr defaultColWidth="8" defaultRowHeight="16.5" customHeight="1"/>
  <cols>
    <col min="1" max="4" width="1.7109375" style="90" customWidth="1"/>
    <col min="5" max="5" width="43.140625" style="90" customWidth="1"/>
    <col min="6" max="6" width="7.28515625" style="91" customWidth="1"/>
    <col min="7" max="7" width="1.42578125" style="90" customWidth="1"/>
    <col min="8" max="8" width="15.7109375" style="98" customWidth="1"/>
    <col min="9" max="9" width="1.42578125" style="90" customWidth="1"/>
    <col min="10" max="10" width="15.7109375" style="98" customWidth="1"/>
    <col min="11" max="16384" width="8" style="90"/>
  </cols>
  <sheetData>
    <row r="1" spans="1:10" s="83" customFormat="1" ht="16.5" customHeight="1">
      <c r="A1" s="81" t="str">
        <f>'BS2'!A1</f>
        <v xml:space="preserve">North Bangkok Power Plant Block 1 Infrastructure Fund, Electricity Generating </v>
      </c>
      <c r="B1" s="81"/>
      <c r="C1" s="81"/>
      <c r="D1" s="81"/>
      <c r="E1" s="81"/>
      <c r="F1" s="81"/>
      <c r="G1" s="81"/>
      <c r="H1" s="82"/>
      <c r="J1" s="82"/>
    </row>
    <row r="2" spans="1:10" s="83" customFormat="1" ht="16.5" customHeight="1">
      <c r="A2" s="81" t="str">
        <f>'BS2'!A2</f>
        <v>Authority of Thailand</v>
      </c>
      <c r="C2" s="81"/>
      <c r="D2" s="81"/>
      <c r="E2" s="81"/>
      <c r="F2" s="81"/>
      <c r="G2" s="81"/>
      <c r="H2" s="82"/>
      <c r="J2" s="82"/>
    </row>
    <row r="3" spans="1:10" s="83" customFormat="1" ht="16.5" customHeight="1">
      <c r="A3" s="195" t="s">
        <v>49</v>
      </c>
      <c r="B3" s="195"/>
      <c r="C3" s="195"/>
      <c r="D3" s="195"/>
      <c r="E3" s="195"/>
      <c r="F3" s="195"/>
      <c r="G3" s="195"/>
    </row>
    <row r="4" spans="1:10" s="83" customFormat="1" ht="16.5" customHeight="1">
      <c r="A4" s="84" t="s">
        <v>116</v>
      </c>
      <c r="B4" s="84"/>
      <c r="C4" s="84"/>
      <c r="D4" s="84"/>
      <c r="E4" s="84"/>
      <c r="F4" s="84"/>
      <c r="G4" s="84"/>
      <c r="H4" s="85"/>
      <c r="I4" s="86"/>
      <c r="J4" s="85"/>
    </row>
    <row r="5" spans="1:10" s="83" customFormat="1" ht="16.5" customHeight="1">
      <c r="A5" s="87"/>
      <c r="B5" s="87"/>
      <c r="C5" s="87"/>
      <c r="D5" s="87"/>
      <c r="E5" s="87"/>
      <c r="F5" s="87"/>
      <c r="G5" s="87"/>
      <c r="H5" s="88"/>
      <c r="J5" s="88"/>
    </row>
    <row r="6" spans="1:10" s="83" customFormat="1" ht="16.5" customHeight="1">
      <c r="A6" s="87"/>
      <c r="B6" s="87"/>
      <c r="C6" s="87"/>
      <c r="D6" s="87"/>
      <c r="E6" s="87"/>
      <c r="F6" s="87"/>
      <c r="G6" s="87"/>
      <c r="H6" s="88"/>
      <c r="J6" s="88"/>
    </row>
    <row r="7" spans="1:10" s="83" customFormat="1" ht="16.5" customHeight="1">
      <c r="A7" s="87"/>
      <c r="B7" s="87"/>
      <c r="C7" s="87"/>
      <c r="D7" s="87"/>
      <c r="E7" s="87"/>
      <c r="F7" s="87"/>
      <c r="G7" s="87"/>
      <c r="H7" s="89">
        <v>2017</v>
      </c>
      <c r="J7" s="89">
        <v>2016</v>
      </c>
    </row>
    <row r="8" spans="1:10" ht="16.5" customHeight="1">
      <c r="E8" s="91"/>
      <c r="F8" s="92" t="s">
        <v>7</v>
      </c>
      <c r="G8" s="93"/>
      <c r="H8" s="94" t="s">
        <v>8</v>
      </c>
      <c r="J8" s="94" t="s">
        <v>8</v>
      </c>
    </row>
    <row r="9" spans="1:10" ht="16.5" customHeight="1">
      <c r="E9" s="91"/>
      <c r="F9" s="95"/>
      <c r="G9" s="93"/>
      <c r="H9" s="96"/>
      <c r="J9" s="96"/>
    </row>
    <row r="10" spans="1:10" ht="16.5" customHeight="1">
      <c r="A10" s="81" t="s">
        <v>50</v>
      </c>
      <c r="E10" s="91"/>
      <c r="F10" s="97"/>
    </row>
    <row r="11" spans="1:10" ht="16.5" customHeight="1">
      <c r="A11" s="81"/>
      <c r="E11" s="91"/>
      <c r="F11" s="97"/>
    </row>
    <row r="12" spans="1:10" ht="16.5" customHeight="1">
      <c r="A12" s="90" t="s">
        <v>51</v>
      </c>
      <c r="E12" s="91"/>
      <c r="F12" s="91">
        <v>9</v>
      </c>
      <c r="H12" s="174">
        <v>290537811</v>
      </c>
      <c r="J12" s="99">
        <v>297737685</v>
      </c>
    </row>
    <row r="13" spans="1:10" ht="16.5" customHeight="1">
      <c r="E13" s="91"/>
      <c r="H13" s="100"/>
      <c r="J13" s="100"/>
    </row>
    <row r="14" spans="1:10" ht="16.5" customHeight="1">
      <c r="A14" s="81" t="s">
        <v>52</v>
      </c>
      <c r="E14" s="91"/>
      <c r="H14" s="101">
        <f>SUM(H12:H13)</f>
        <v>290537811</v>
      </c>
      <c r="J14" s="101">
        <f>SUM(J12:J13)</f>
        <v>297737685</v>
      </c>
    </row>
    <row r="15" spans="1:10" ht="16.5" customHeight="1">
      <c r="A15" s="81"/>
      <c r="E15" s="91"/>
      <c r="H15" s="102"/>
      <c r="J15" s="102"/>
    </row>
    <row r="16" spans="1:10" ht="16.5" customHeight="1">
      <c r="A16" s="81"/>
      <c r="E16" s="91"/>
      <c r="H16" s="102"/>
      <c r="J16" s="102"/>
    </row>
    <row r="17" spans="1:10" ht="16.5" customHeight="1">
      <c r="A17" s="81" t="s">
        <v>53</v>
      </c>
      <c r="E17" s="91"/>
    </row>
    <row r="18" spans="1:10" ht="16.5" customHeight="1">
      <c r="A18" s="81"/>
      <c r="E18" s="91"/>
    </row>
    <row r="19" spans="1:10" ht="16.5" customHeight="1">
      <c r="A19" s="90" t="s">
        <v>54</v>
      </c>
      <c r="E19" s="91"/>
      <c r="F19" s="34" t="s">
        <v>55</v>
      </c>
      <c r="H19" s="175">
        <v>2439086</v>
      </c>
      <c r="J19" s="30">
        <v>2422816</v>
      </c>
    </row>
    <row r="20" spans="1:10" ht="16.5" customHeight="1">
      <c r="A20" s="90" t="s">
        <v>56</v>
      </c>
      <c r="E20" s="91"/>
      <c r="F20" s="34" t="s">
        <v>55</v>
      </c>
      <c r="H20" s="175">
        <v>828990</v>
      </c>
      <c r="J20" s="30">
        <v>812794</v>
      </c>
    </row>
    <row r="21" spans="1:10" ht="16.5" customHeight="1">
      <c r="A21" s="90" t="s">
        <v>57</v>
      </c>
      <c r="E21" s="91"/>
      <c r="H21" s="175">
        <v>645370</v>
      </c>
      <c r="J21" s="30">
        <v>473778</v>
      </c>
    </row>
    <row r="22" spans="1:10" ht="16.5" customHeight="1">
      <c r="A22" s="90" t="s">
        <v>58</v>
      </c>
      <c r="E22" s="91"/>
      <c r="F22" s="34">
        <v>10</v>
      </c>
      <c r="H22" s="175">
        <v>1244976</v>
      </c>
      <c r="J22" s="30">
        <v>1276093</v>
      </c>
    </row>
    <row r="23" spans="1:10" ht="16.5" customHeight="1">
      <c r="A23" s="90" t="s">
        <v>59</v>
      </c>
      <c r="E23" s="91"/>
      <c r="H23" s="174">
        <v>1723113</v>
      </c>
      <c r="J23" s="166">
        <v>1636155</v>
      </c>
    </row>
    <row r="24" spans="1:10" ht="16.5" customHeight="1">
      <c r="E24" s="91"/>
      <c r="H24" s="102"/>
      <c r="J24" s="102"/>
    </row>
    <row r="25" spans="1:10" ht="16.5" customHeight="1">
      <c r="A25" s="81" t="s">
        <v>60</v>
      </c>
      <c r="E25" s="91"/>
      <c r="H25" s="101">
        <f>SUM(H19:H24)</f>
        <v>6881535</v>
      </c>
      <c r="J25" s="101">
        <f>SUM(J19:J24)</f>
        <v>6621636</v>
      </c>
    </row>
    <row r="26" spans="1:10" ht="16.5" customHeight="1">
      <c r="A26" s="81"/>
      <c r="E26" s="91"/>
      <c r="H26" s="103" t="s">
        <v>61</v>
      </c>
      <c r="J26" s="103" t="s">
        <v>61</v>
      </c>
    </row>
    <row r="27" spans="1:10" ht="16.5" customHeight="1">
      <c r="A27" s="81"/>
      <c r="E27" s="91"/>
      <c r="H27" s="102"/>
      <c r="J27" s="102"/>
    </row>
    <row r="28" spans="1:10" ht="16.5" customHeight="1">
      <c r="A28" s="104" t="s">
        <v>62</v>
      </c>
      <c r="E28" s="91"/>
      <c r="H28" s="99">
        <f>H14-H25</f>
        <v>283656276</v>
      </c>
      <c r="J28" s="99">
        <f>J14-J25</f>
        <v>291116049</v>
      </c>
    </row>
    <row r="29" spans="1:10" ht="16.5" customHeight="1">
      <c r="A29" s="81"/>
      <c r="E29" s="91"/>
      <c r="G29" s="105"/>
    </row>
    <row r="30" spans="1:10" ht="16.5" customHeight="1">
      <c r="A30" s="83" t="s">
        <v>124</v>
      </c>
      <c r="H30" s="100"/>
      <c r="J30" s="100"/>
    </row>
    <row r="31" spans="1:10" ht="16.5" customHeight="1">
      <c r="A31" s="106" t="s">
        <v>125</v>
      </c>
      <c r="H31" s="174">
        <v>726189014</v>
      </c>
      <c r="J31" s="99">
        <v>-219314038</v>
      </c>
    </row>
    <row r="32" spans="1:10" ht="16.5" customHeight="1">
      <c r="H32" s="102"/>
      <c r="J32" s="102"/>
    </row>
    <row r="33" spans="1:10" ht="16.5" customHeight="1">
      <c r="A33" s="104" t="s">
        <v>126</v>
      </c>
      <c r="H33" s="99">
        <f>SUM(H31:H32)</f>
        <v>726189014</v>
      </c>
      <c r="J33" s="99">
        <f>SUM(J31:J32)</f>
        <v>-219314038</v>
      </c>
    </row>
    <row r="34" spans="1:10" ht="16.5" customHeight="1">
      <c r="A34" s="81"/>
      <c r="H34" s="107"/>
      <c r="J34" s="107"/>
    </row>
    <row r="35" spans="1:10" ht="16.5" customHeight="1" thickBot="1">
      <c r="A35" s="83" t="s">
        <v>63</v>
      </c>
      <c r="H35" s="108">
        <f>SUM(H28+H33)</f>
        <v>1009845290</v>
      </c>
      <c r="J35" s="108">
        <f>SUM(J28+J33)</f>
        <v>71802011</v>
      </c>
    </row>
    <row r="36" spans="1:10" ht="16.5" customHeight="1" thickTop="1"/>
    <row r="47" spans="1:10" ht="20.100000000000001" customHeight="1"/>
    <row r="48" spans="1:10" ht="33" customHeight="1">
      <c r="A48" s="196" t="str">
        <f>Investment3!A33</f>
        <v>The accompanying condensed notes to interim financial information on pages 10 to 16 are an integral part of this interim financial information.</v>
      </c>
      <c r="B48" s="196"/>
      <c r="C48" s="196"/>
      <c r="D48" s="196"/>
      <c r="E48" s="196"/>
      <c r="F48" s="196"/>
      <c r="G48" s="196"/>
      <c r="H48" s="196"/>
      <c r="I48" s="196"/>
      <c r="J48" s="196"/>
    </row>
  </sheetData>
  <mergeCells count="2">
    <mergeCell ref="A3:G3"/>
    <mergeCell ref="A48:J48"/>
  </mergeCells>
  <pageMargins left="1" right="0.75" top="0.5" bottom="0.6" header="0.49" footer="0.4"/>
  <pageSetup paperSize="9" firstPageNumber="5" orientation="portrait" useFirstPageNumber="1" horizontalDpi="1200" verticalDpi="1200" r:id="rId1"/>
  <headerFooter>
    <oddFooter>&amp;R&amp;"Arial,Regular"&amp;10&amp;P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B1E1-C250-4C4F-8D82-88800CF7B10F}">
  <sheetPr>
    <tabColor rgb="FF92D050"/>
  </sheetPr>
  <dimension ref="A1:J48"/>
  <sheetViews>
    <sheetView topLeftCell="A23" zoomScale="115" zoomScaleNormal="115" zoomScaleSheetLayoutView="100" workbookViewId="0">
      <selection activeCell="H45" sqref="H45"/>
    </sheetView>
  </sheetViews>
  <sheetFormatPr defaultColWidth="8" defaultRowHeight="16.5" customHeight="1"/>
  <cols>
    <col min="1" max="4" width="1.7109375" style="90" customWidth="1"/>
    <col min="5" max="5" width="43.140625" style="90" customWidth="1"/>
    <col min="6" max="6" width="7.28515625" style="91" customWidth="1"/>
    <col min="7" max="7" width="1.42578125" style="90" customWidth="1"/>
    <col min="8" max="8" width="15.7109375" style="98" customWidth="1"/>
    <col min="9" max="9" width="1.42578125" style="90" customWidth="1"/>
    <col min="10" max="10" width="15.7109375" style="98" customWidth="1"/>
    <col min="11" max="16384" width="8" style="90"/>
  </cols>
  <sheetData>
    <row r="1" spans="1:10" s="83" customFormat="1" ht="16.5" customHeight="1">
      <c r="A1" s="81" t="str">
        <f>'BS2'!A1</f>
        <v xml:space="preserve">North Bangkok Power Plant Block 1 Infrastructure Fund, Electricity Generating </v>
      </c>
      <c r="B1" s="81"/>
      <c r="C1" s="81"/>
      <c r="D1" s="81"/>
      <c r="E1" s="81"/>
      <c r="F1" s="81"/>
      <c r="G1" s="81"/>
      <c r="H1" s="82"/>
      <c r="J1" s="82"/>
    </row>
    <row r="2" spans="1:10" s="83" customFormat="1" ht="16.5" customHeight="1">
      <c r="A2" s="81" t="str">
        <f>'BS2'!A2</f>
        <v>Authority of Thailand</v>
      </c>
      <c r="C2" s="81"/>
      <c r="D2" s="81"/>
      <c r="E2" s="81"/>
      <c r="F2" s="81"/>
      <c r="G2" s="81"/>
      <c r="H2" s="82"/>
      <c r="J2" s="82"/>
    </row>
    <row r="3" spans="1:10" s="83" customFormat="1" ht="16.5" customHeight="1">
      <c r="A3" s="195" t="s">
        <v>49</v>
      </c>
      <c r="B3" s="195"/>
      <c r="C3" s="195"/>
      <c r="D3" s="195"/>
      <c r="E3" s="195"/>
      <c r="F3" s="195"/>
      <c r="G3" s="195"/>
    </row>
    <row r="4" spans="1:10" s="83" customFormat="1" ht="16.5" customHeight="1">
      <c r="A4" s="84" t="s">
        <v>112</v>
      </c>
      <c r="B4" s="84"/>
      <c r="C4" s="84"/>
      <c r="D4" s="84"/>
      <c r="E4" s="84"/>
      <c r="F4" s="84"/>
      <c r="G4" s="84"/>
      <c r="H4" s="85"/>
      <c r="I4" s="86"/>
      <c r="J4" s="85"/>
    </row>
    <row r="5" spans="1:10" s="83" customFormat="1" ht="16.5" customHeight="1">
      <c r="A5" s="87"/>
      <c r="B5" s="87"/>
      <c r="C5" s="87"/>
      <c r="D5" s="87"/>
      <c r="E5" s="87"/>
      <c r="F5" s="87"/>
      <c r="G5" s="87"/>
      <c r="H5" s="88"/>
      <c r="J5" s="88"/>
    </row>
    <row r="6" spans="1:10" s="83" customFormat="1" ht="16.5" customHeight="1">
      <c r="A6" s="87"/>
      <c r="B6" s="87"/>
      <c r="C6" s="87"/>
      <c r="D6" s="87"/>
      <c r="E6" s="87"/>
      <c r="F6" s="87"/>
      <c r="G6" s="87"/>
      <c r="H6" s="88"/>
      <c r="J6" s="88"/>
    </row>
    <row r="7" spans="1:10" s="83" customFormat="1" ht="16.5" customHeight="1">
      <c r="A7" s="87"/>
      <c r="B7" s="87"/>
      <c r="C7" s="87"/>
      <c r="D7" s="87"/>
      <c r="E7" s="87"/>
      <c r="F7" s="87"/>
      <c r="G7" s="87"/>
      <c r="H7" s="89">
        <v>2017</v>
      </c>
      <c r="J7" s="89">
        <v>2016</v>
      </c>
    </row>
    <row r="8" spans="1:10" ht="16.5" customHeight="1">
      <c r="E8" s="91"/>
      <c r="F8" s="92" t="s">
        <v>7</v>
      </c>
      <c r="G8" s="93"/>
      <c r="H8" s="94" t="s">
        <v>8</v>
      </c>
      <c r="J8" s="94" t="s">
        <v>8</v>
      </c>
    </row>
    <row r="9" spans="1:10" ht="16.5" customHeight="1">
      <c r="E9" s="91"/>
      <c r="F9" s="95"/>
      <c r="G9" s="93"/>
      <c r="H9" s="96"/>
      <c r="J9" s="96"/>
    </row>
    <row r="10" spans="1:10" ht="16.5" customHeight="1">
      <c r="A10" s="81" t="s">
        <v>50</v>
      </c>
      <c r="E10" s="91"/>
      <c r="F10" s="97"/>
    </row>
    <row r="11" spans="1:10" ht="16.5" customHeight="1">
      <c r="A11" s="81"/>
      <c r="E11" s="91"/>
      <c r="F11" s="97"/>
    </row>
    <row r="12" spans="1:10" ht="16.5" customHeight="1">
      <c r="A12" s="90" t="s">
        <v>51</v>
      </c>
      <c r="E12" s="91"/>
      <c r="F12" s="91">
        <v>9</v>
      </c>
      <c r="H12" s="174">
        <v>582504738</v>
      </c>
      <c r="J12" s="99">
        <v>598671432</v>
      </c>
    </row>
    <row r="13" spans="1:10" ht="16.5" customHeight="1">
      <c r="E13" s="91"/>
      <c r="H13" s="100"/>
      <c r="J13" s="100"/>
    </row>
    <row r="14" spans="1:10" ht="16.5" customHeight="1">
      <c r="A14" s="81" t="s">
        <v>52</v>
      </c>
      <c r="E14" s="91"/>
      <c r="H14" s="101">
        <f>SUM(H12:H13)</f>
        <v>582504738</v>
      </c>
      <c r="J14" s="101">
        <f>SUM(J12:J13)</f>
        <v>598671432</v>
      </c>
    </row>
    <row r="15" spans="1:10" ht="16.5" customHeight="1">
      <c r="A15" s="81"/>
      <c r="E15" s="91"/>
      <c r="H15" s="102"/>
      <c r="J15" s="102"/>
    </row>
    <row r="16" spans="1:10" ht="16.5" customHeight="1">
      <c r="A16" s="81"/>
      <c r="E16" s="91"/>
      <c r="H16" s="102"/>
      <c r="J16" s="102"/>
    </row>
    <row r="17" spans="1:10" ht="16.5" customHeight="1">
      <c r="A17" s="81" t="s">
        <v>53</v>
      </c>
      <c r="E17" s="91"/>
    </row>
    <row r="18" spans="1:10" ht="16.5" customHeight="1">
      <c r="A18" s="81"/>
      <c r="E18" s="91"/>
    </row>
    <row r="19" spans="1:10" ht="16.5" customHeight="1">
      <c r="A19" s="90" t="s">
        <v>54</v>
      </c>
      <c r="E19" s="91"/>
      <c r="F19" s="34" t="s">
        <v>55</v>
      </c>
      <c r="H19" s="175">
        <v>4840053</v>
      </c>
      <c r="J19" s="100">
        <v>4851427</v>
      </c>
    </row>
    <row r="20" spans="1:10" ht="16.5" customHeight="1">
      <c r="A20" s="90" t="s">
        <v>56</v>
      </c>
      <c r="E20" s="91"/>
      <c r="F20" s="34" t="s">
        <v>55</v>
      </c>
      <c r="H20" s="175">
        <v>1632460</v>
      </c>
      <c r="J20" s="100">
        <v>1633992</v>
      </c>
    </row>
    <row r="21" spans="1:10" ht="16.5" customHeight="1">
      <c r="A21" s="90" t="s">
        <v>57</v>
      </c>
      <c r="E21" s="91"/>
      <c r="H21" s="175">
        <v>1222990</v>
      </c>
      <c r="J21" s="100">
        <v>947557</v>
      </c>
    </row>
    <row r="22" spans="1:10" ht="16.5" customHeight="1">
      <c r="A22" s="90" t="s">
        <v>58</v>
      </c>
      <c r="E22" s="91"/>
      <c r="F22" s="34">
        <v>10</v>
      </c>
      <c r="H22" s="175">
        <v>2476271</v>
      </c>
      <c r="J22" s="100">
        <v>2552185</v>
      </c>
    </row>
    <row r="23" spans="1:10" ht="16.5" customHeight="1">
      <c r="A23" s="90" t="s">
        <v>59</v>
      </c>
      <c r="E23" s="91"/>
      <c r="H23" s="174">
        <v>4207226</v>
      </c>
      <c r="J23" s="99">
        <v>3097323</v>
      </c>
    </row>
    <row r="24" spans="1:10" ht="16.5" customHeight="1">
      <c r="E24" s="91"/>
      <c r="H24" s="102"/>
      <c r="J24" s="102"/>
    </row>
    <row r="25" spans="1:10" ht="16.5" customHeight="1">
      <c r="A25" s="81" t="s">
        <v>60</v>
      </c>
      <c r="E25" s="91"/>
      <c r="H25" s="101">
        <f>SUM(H19:H24)</f>
        <v>14379000</v>
      </c>
      <c r="J25" s="101">
        <f>SUM(J19:J24)</f>
        <v>13082484</v>
      </c>
    </row>
    <row r="26" spans="1:10" ht="16.5" customHeight="1">
      <c r="A26" s="81"/>
      <c r="E26" s="91"/>
      <c r="H26" s="103" t="s">
        <v>61</v>
      </c>
      <c r="J26" s="103" t="s">
        <v>61</v>
      </c>
    </row>
    <row r="27" spans="1:10" ht="16.5" customHeight="1">
      <c r="A27" s="81"/>
      <c r="E27" s="91"/>
      <c r="H27" s="102"/>
      <c r="J27" s="102"/>
    </row>
    <row r="28" spans="1:10" ht="16.5" customHeight="1">
      <c r="A28" s="104" t="s">
        <v>62</v>
      </c>
      <c r="E28" s="91"/>
      <c r="H28" s="99">
        <f>H14-H25</f>
        <v>568125738</v>
      </c>
      <c r="J28" s="99">
        <f>J14-J25</f>
        <v>585588948</v>
      </c>
    </row>
    <row r="29" spans="1:10" ht="16.5" customHeight="1">
      <c r="A29" s="81"/>
      <c r="E29" s="91"/>
      <c r="G29" s="105"/>
    </row>
    <row r="30" spans="1:10" ht="16.5" customHeight="1">
      <c r="A30" s="83" t="s">
        <v>124</v>
      </c>
      <c r="H30" s="100"/>
      <c r="J30" s="100"/>
    </row>
    <row r="31" spans="1:10" ht="16.5" customHeight="1">
      <c r="A31" s="106" t="s">
        <v>125</v>
      </c>
      <c r="F31" s="91">
        <v>6</v>
      </c>
      <c r="H31" s="174">
        <v>1095975453</v>
      </c>
      <c r="J31" s="99">
        <v>-127385150</v>
      </c>
    </row>
    <row r="32" spans="1:10" ht="16.5" customHeight="1">
      <c r="H32" s="102"/>
      <c r="J32" s="102"/>
    </row>
    <row r="33" spans="1:10" ht="16.5" customHeight="1">
      <c r="A33" s="104" t="s">
        <v>126</v>
      </c>
      <c r="H33" s="99">
        <f>SUM(H31:H32)</f>
        <v>1095975453</v>
      </c>
      <c r="J33" s="99">
        <f>SUM(J31:J32)</f>
        <v>-127385150</v>
      </c>
    </row>
    <row r="34" spans="1:10" ht="16.5" customHeight="1">
      <c r="A34" s="81"/>
      <c r="H34" s="107"/>
      <c r="J34" s="107"/>
    </row>
    <row r="35" spans="1:10" ht="16.5" customHeight="1" thickBot="1">
      <c r="A35" s="83" t="s">
        <v>63</v>
      </c>
      <c r="H35" s="108">
        <f>SUM(H28+H33)</f>
        <v>1664101191</v>
      </c>
      <c r="J35" s="108">
        <f>SUM(J28+J33)</f>
        <v>458203798</v>
      </c>
    </row>
    <row r="36" spans="1:10" ht="16.5" customHeight="1" thickTop="1"/>
    <row r="47" spans="1:10" ht="20.100000000000001" customHeight="1"/>
    <row r="48" spans="1:10" ht="33" customHeight="1">
      <c r="A48" s="196" t="str">
        <f>Investment3!A33</f>
        <v>The accompanying condensed notes to interim financial information on pages 10 to 16 are an integral part of this interim financial information.</v>
      </c>
      <c r="B48" s="196"/>
      <c r="C48" s="196"/>
      <c r="D48" s="196"/>
      <c r="E48" s="196"/>
      <c r="F48" s="196"/>
      <c r="G48" s="196"/>
      <c r="H48" s="196"/>
      <c r="I48" s="196"/>
      <c r="J48" s="196"/>
    </row>
  </sheetData>
  <mergeCells count="2">
    <mergeCell ref="A3:G3"/>
    <mergeCell ref="A48:J48"/>
  </mergeCells>
  <pageMargins left="1" right="0.75" top="0.5" bottom="0.6" header="0.49" footer="0.4"/>
  <pageSetup paperSize="9" firstPageNumber="6" orientation="portrait" useFirstPageNumber="1" horizontalDpi="1200" verticalDpi="1200" r:id="rId1"/>
  <headerFooter>
    <oddFooter>&amp;R&amp;"Arial,Regular"&amp;10&amp;P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14E3-1C4D-4AB8-8FFA-569AC74D8B70}">
  <sheetPr>
    <tabColor indexed="22"/>
  </sheetPr>
  <dimension ref="A1:K258"/>
  <sheetViews>
    <sheetView tabSelected="1" zoomScaleNormal="100" zoomScaleSheetLayoutView="100" workbookViewId="0">
      <selection activeCell="I16" sqref="I16"/>
    </sheetView>
  </sheetViews>
  <sheetFormatPr defaultColWidth="6.140625" defaultRowHeight="16.5" customHeight="1"/>
  <cols>
    <col min="1" max="4" width="1.7109375" style="90" customWidth="1"/>
    <col min="5" max="5" width="38.5703125" style="90" customWidth="1"/>
    <col min="6" max="6" width="2.7109375" style="90" customWidth="1"/>
    <col min="7" max="7" width="6.7109375" style="98" customWidth="1"/>
    <col min="8" max="8" width="1.42578125" style="90" customWidth="1"/>
    <col min="9" max="9" width="16.28515625" style="98" customWidth="1"/>
    <col min="10" max="10" width="1.42578125" style="90" customWidth="1"/>
    <col min="11" max="11" width="16.28515625" style="98" customWidth="1"/>
    <col min="12" max="16384" width="6.140625" style="90"/>
  </cols>
  <sheetData>
    <row r="1" spans="1:11" ht="16.5" customHeight="1">
      <c r="A1" s="81" t="str">
        <f>'BS2'!A1</f>
        <v xml:space="preserve">North Bangkok Power Plant Block 1 Infrastructure Fund, Electricity Generating </v>
      </c>
      <c r="B1" s="81"/>
      <c r="C1" s="81"/>
      <c r="D1" s="81"/>
      <c r="E1" s="81"/>
      <c r="F1" s="81"/>
      <c r="G1" s="81"/>
      <c r="I1" s="82"/>
      <c r="K1" s="82"/>
    </row>
    <row r="2" spans="1:11" ht="16.5" customHeight="1">
      <c r="A2" s="81" t="str">
        <f>'BS2'!A2</f>
        <v>Authority of Thailand</v>
      </c>
      <c r="C2" s="81"/>
      <c r="D2" s="81"/>
      <c r="E2" s="81"/>
      <c r="F2" s="81"/>
      <c r="G2" s="81"/>
      <c r="I2" s="82"/>
      <c r="K2" s="82"/>
    </row>
    <row r="3" spans="1:11" ht="16.5" customHeight="1">
      <c r="A3" s="195" t="s">
        <v>64</v>
      </c>
      <c r="B3" s="195"/>
      <c r="C3" s="195"/>
      <c r="D3" s="195"/>
      <c r="E3" s="195"/>
      <c r="F3" s="195"/>
      <c r="G3" s="195"/>
      <c r="I3" s="90"/>
      <c r="K3" s="90"/>
    </row>
    <row r="4" spans="1:11" ht="16.5" customHeight="1">
      <c r="A4" s="84" t="str">
        <f>'PL6 (6-m)'!A4</f>
        <v>For the six-month period ended 30 June 2017</v>
      </c>
      <c r="B4" s="109"/>
      <c r="C4" s="84"/>
      <c r="D4" s="84"/>
      <c r="E4" s="84"/>
      <c r="F4" s="84"/>
      <c r="G4" s="84"/>
      <c r="H4" s="110"/>
      <c r="I4" s="110"/>
      <c r="J4" s="111"/>
      <c r="K4" s="110"/>
    </row>
    <row r="5" spans="1:11" ht="16.5" customHeight="1">
      <c r="A5" s="88"/>
      <c r="B5" s="88"/>
      <c r="C5" s="88"/>
      <c r="D5" s="88"/>
      <c r="E5" s="88"/>
      <c r="F5" s="88"/>
      <c r="G5" s="88"/>
      <c r="I5" s="88"/>
      <c r="K5" s="88"/>
    </row>
    <row r="6" spans="1:11" ht="16.5" customHeight="1">
      <c r="A6" s="88"/>
      <c r="B6" s="88"/>
      <c r="C6" s="88"/>
      <c r="D6" s="88"/>
      <c r="E6" s="88"/>
      <c r="F6" s="88"/>
      <c r="G6" s="88"/>
      <c r="I6" s="88"/>
      <c r="K6" s="88"/>
    </row>
    <row r="7" spans="1:11" ht="16.5" customHeight="1">
      <c r="A7" s="88"/>
      <c r="B7" s="88"/>
      <c r="C7" s="88"/>
      <c r="D7" s="88"/>
      <c r="E7" s="88"/>
      <c r="F7" s="88"/>
      <c r="G7" s="88"/>
      <c r="I7" s="89">
        <v>2017</v>
      </c>
      <c r="J7" s="112"/>
      <c r="K7" s="89">
        <v>2016</v>
      </c>
    </row>
    <row r="8" spans="1:11" ht="16.5" customHeight="1">
      <c r="E8" s="91"/>
      <c r="F8" s="105"/>
      <c r="G8" s="92" t="s">
        <v>7</v>
      </c>
      <c r="I8" s="94" t="s">
        <v>8</v>
      </c>
      <c r="K8" s="94" t="s">
        <v>8</v>
      </c>
    </row>
    <row r="9" spans="1:11" ht="16.5" customHeight="1">
      <c r="E9" s="91"/>
      <c r="F9" s="105"/>
      <c r="G9" s="95"/>
      <c r="I9" s="96"/>
      <c r="K9" s="96"/>
    </row>
    <row r="10" spans="1:11" ht="16.5" customHeight="1">
      <c r="A10" s="104" t="s">
        <v>65</v>
      </c>
      <c r="E10" s="91"/>
      <c r="F10" s="105"/>
      <c r="G10" s="95"/>
    </row>
    <row r="11" spans="1:11" ht="16.5" customHeight="1">
      <c r="A11" s="104" t="s">
        <v>66</v>
      </c>
      <c r="E11" s="91"/>
      <c r="F11" s="105"/>
      <c r="G11" s="95"/>
    </row>
    <row r="12" spans="1:11" ht="16.5" customHeight="1">
      <c r="A12" s="113" t="s">
        <v>62</v>
      </c>
      <c r="G12" s="114"/>
      <c r="I12" s="146">
        <f>'PL6 (6-m)'!H28</f>
        <v>568125738</v>
      </c>
      <c r="K12" s="102">
        <v>585588948</v>
      </c>
    </row>
    <row r="13" spans="1:11" ht="16.5" customHeight="1">
      <c r="A13" s="106" t="s">
        <v>125</v>
      </c>
      <c r="G13" s="97">
        <v>6</v>
      </c>
      <c r="I13" s="182">
        <v>1095975453</v>
      </c>
      <c r="K13" s="101">
        <v>-127385150</v>
      </c>
    </row>
    <row r="14" spans="1:11" ht="16.5" customHeight="1">
      <c r="G14" s="114"/>
      <c r="I14" s="102"/>
      <c r="K14" s="102"/>
    </row>
    <row r="15" spans="1:11" ht="16.5" customHeight="1">
      <c r="A15" s="83" t="s">
        <v>67</v>
      </c>
      <c r="G15" s="114"/>
      <c r="I15" s="102">
        <f>SUM(I12:I14)</f>
        <v>1664101191</v>
      </c>
      <c r="K15" s="102">
        <f>SUM(K12:K14)</f>
        <v>458203798</v>
      </c>
    </row>
    <row r="16" spans="1:11" ht="16.5" customHeight="1">
      <c r="A16" s="90" t="s">
        <v>68</v>
      </c>
      <c r="G16" s="97">
        <v>8</v>
      </c>
      <c r="I16" s="182">
        <v>-625650000</v>
      </c>
      <c r="K16" s="116">
        <v>-865482500</v>
      </c>
    </row>
    <row r="17" spans="1:11" ht="16.5" customHeight="1">
      <c r="G17" s="97"/>
      <c r="I17" s="107"/>
      <c r="J17" s="114"/>
      <c r="K17" s="107"/>
    </row>
    <row r="18" spans="1:11" ht="16.5" customHeight="1">
      <c r="A18" s="81" t="s">
        <v>119</v>
      </c>
      <c r="G18" s="114"/>
      <c r="I18" s="98">
        <f>SUM(I15:I17)</f>
        <v>1038451191</v>
      </c>
      <c r="K18" s="98">
        <f>SUM(K15:K17)</f>
        <v>-407278702</v>
      </c>
    </row>
    <row r="19" spans="1:11" ht="16.5" customHeight="1">
      <c r="A19" s="113" t="s">
        <v>69</v>
      </c>
      <c r="G19" s="90"/>
      <c r="I19" s="182">
        <v>20849066506</v>
      </c>
      <c r="K19" s="99">
        <v>21219412024</v>
      </c>
    </row>
    <row r="20" spans="1:11" ht="16.5" customHeight="1">
      <c r="A20" s="106"/>
      <c r="G20" s="90"/>
      <c r="I20" s="107"/>
      <c r="K20" s="107"/>
    </row>
    <row r="21" spans="1:11" ht="16.5" customHeight="1" thickBot="1">
      <c r="A21" s="104" t="s">
        <v>70</v>
      </c>
      <c r="G21" s="90"/>
      <c r="I21" s="115">
        <f>SUM(I18:I19)</f>
        <v>21887517697</v>
      </c>
      <c r="K21" s="115">
        <f>SUM(K18:K19)</f>
        <v>20812133322</v>
      </c>
    </row>
    <row r="22" spans="1:11" ht="16.5" customHeight="1" thickTop="1">
      <c r="G22" s="90"/>
    </row>
    <row r="23" spans="1:11" ht="16.5" customHeight="1">
      <c r="G23" s="90"/>
    </row>
    <row r="24" spans="1:11" ht="16.5" customHeight="1">
      <c r="G24" s="90"/>
    </row>
    <row r="25" spans="1:11" ht="16.5" customHeight="1">
      <c r="G25" s="90"/>
    </row>
    <row r="26" spans="1:11" ht="16.5" customHeight="1">
      <c r="G26" s="90"/>
    </row>
    <row r="27" spans="1:11" ht="16.5" customHeight="1">
      <c r="G27" s="90"/>
    </row>
    <row r="28" spans="1:11" ht="16.5" customHeight="1">
      <c r="G28" s="90"/>
    </row>
    <row r="29" spans="1:11" ht="16.5" customHeight="1">
      <c r="G29" s="90"/>
    </row>
    <row r="30" spans="1:11" ht="16.5" customHeight="1">
      <c r="G30" s="90"/>
    </row>
    <row r="31" spans="1:11" ht="16.5" customHeight="1">
      <c r="G31" s="90"/>
    </row>
    <row r="32" spans="1:11" ht="16.5" customHeight="1">
      <c r="G32" s="90"/>
    </row>
    <row r="33" spans="1:11" ht="16.5" customHeight="1">
      <c r="G33" s="90"/>
    </row>
    <row r="34" spans="1:11" ht="16.5" customHeight="1">
      <c r="G34" s="90"/>
    </row>
    <row r="35" spans="1:11" ht="16.5" customHeight="1">
      <c r="G35" s="90"/>
    </row>
    <row r="36" spans="1:11" ht="16.5" customHeight="1">
      <c r="G36" s="90"/>
    </row>
    <row r="37" spans="1:11" ht="16.5" customHeight="1">
      <c r="G37" s="90"/>
    </row>
    <row r="38" spans="1:11" ht="16.5" customHeight="1">
      <c r="G38" s="90"/>
    </row>
    <row r="39" spans="1:11" ht="16.5" customHeight="1">
      <c r="G39" s="90"/>
    </row>
    <row r="40" spans="1:11" ht="16.5" customHeight="1">
      <c r="G40" s="90"/>
    </row>
    <row r="41" spans="1:11" ht="16.5" customHeight="1">
      <c r="G41" s="90"/>
    </row>
    <row r="42" spans="1:11" ht="16.5" customHeight="1">
      <c r="G42" s="90"/>
    </row>
    <row r="43" spans="1:11" ht="16.5" customHeight="1">
      <c r="G43" s="90"/>
    </row>
    <row r="44" spans="1:11" ht="16.5" customHeight="1">
      <c r="G44" s="90"/>
    </row>
    <row r="45" spans="1:11" ht="16.5" customHeight="1">
      <c r="G45" s="90"/>
    </row>
    <row r="46" spans="1:11" ht="16.5" customHeight="1">
      <c r="G46" s="90"/>
    </row>
    <row r="47" spans="1:11" ht="20.100000000000001" customHeight="1">
      <c r="G47" s="90"/>
    </row>
    <row r="48" spans="1:11" ht="33" customHeight="1">
      <c r="A48" s="196" t="str">
        <f>'PL6 (6-m)'!A48</f>
        <v>The accompanying condensed notes to interim financial information on pages 10 to 16 are an integral part of this interim financial information.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</row>
    <row r="254" spans="1:8" s="98" customFormat="1" ht="16.5" customHeight="1">
      <c r="A254" s="90"/>
      <c r="B254" s="90"/>
      <c r="C254" s="90"/>
      <c r="D254" s="90"/>
      <c r="E254" s="90"/>
      <c r="F254" s="90"/>
      <c r="H254" s="90">
        <v>199777</v>
      </c>
    </row>
    <row r="256" spans="1:8" s="98" customFormat="1" ht="16.5" customHeight="1">
      <c r="A256" s="90"/>
      <c r="B256" s="90"/>
      <c r="C256" s="90"/>
      <c r="D256" s="90"/>
      <c r="E256" s="90"/>
      <c r="F256" s="90"/>
      <c r="H256" s="90">
        <f>SUM(H253:H254)</f>
        <v>199777</v>
      </c>
    </row>
    <row r="258" spans="1:8" s="98" customFormat="1" ht="16.5" customHeight="1">
      <c r="A258" s="90"/>
      <c r="B258" s="90"/>
      <c r="C258" s="90"/>
      <c r="D258" s="90"/>
      <c r="E258" s="90"/>
      <c r="F258" s="90"/>
      <c r="H258" s="90">
        <f>+H246+H256</f>
        <v>199777</v>
      </c>
    </row>
  </sheetData>
  <mergeCells count="2">
    <mergeCell ref="A3:G3"/>
    <mergeCell ref="A48:K48"/>
  </mergeCells>
  <pageMargins left="1.1000000000000001" right="0.75" top="0.5" bottom="0.6" header="0.49" footer="0.4"/>
  <pageSetup paperSize="9" firstPageNumber="7" orientation="portrait" useFirstPageNumber="1" horizontalDpi="1200" verticalDpi="1200" r:id="rId1"/>
  <headerFooter>
    <oddFooter>&amp;R&amp;"Arial,Regular"&amp;10&amp;P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3851-62B7-4FB0-B2EA-A05CE799C2D8}">
  <sheetPr>
    <tabColor indexed="22"/>
  </sheetPr>
  <dimension ref="A1:N257"/>
  <sheetViews>
    <sheetView topLeftCell="A7" zoomScaleNormal="100" zoomScaleSheetLayoutView="100" workbookViewId="0">
      <selection activeCell="L20" sqref="L20"/>
    </sheetView>
  </sheetViews>
  <sheetFormatPr defaultColWidth="8" defaultRowHeight="16.5" customHeight="1"/>
  <cols>
    <col min="1" max="2" width="1.7109375" style="138" customWidth="1"/>
    <col min="3" max="6" width="8" style="138"/>
    <col min="7" max="7" width="13.28515625" style="138" customWidth="1"/>
    <col min="8" max="8" width="7" style="138" customWidth="1"/>
    <col min="9" max="9" width="0.85546875" style="138" customWidth="1"/>
    <col min="10" max="10" width="6.7109375" style="144" customWidth="1"/>
    <col min="11" max="11" width="1" style="138" customWidth="1"/>
    <col min="12" max="12" width="14.7109375" style="144" customWidth="1"/>
    <col min="13" max="13" width="0.85546875" style="138" customWidth="1"/>
    <col min="14" max="14" width="14.7109375" style="144" customWidth="1"/>
    <col min="15" max="16384" width="8" style="138"/>
  </cols>
  <sheetData>
    <row r="1" spans="1:14" ht="16.5" customHeight="1">
      <c r="A1" s="150" t="str">
        <f>+'BS2'!A1</f>
        <v xml:space="preserve">North Bangkok Power Plant Block 1 Infrastructure Fund, Electricity Generating 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N1" s="150"/>
    </row>
    <row r="2" spans="1:14" s="137" customFormat="1" ht="16.5" customHeight="1">
      <c r="A2" s="197" t="str">
        <f>+'BS2'!A2</f>
        <v>Authority of Thailand</v>
      </c>
      <c r="B2" s="197"/>
      <c r="C2" s="197"/>
      <c r="D2" s="197"/>
      <c r="E2" s="197"/>
      <c r="F2" s="197"/>
      <c r="G2" s="197"/>
      <c r="H2" s="197"/>
      <c r="I2" s="197"/>
      <c r="J2" s="197"/>
      <c r="L2" s="151"/>
      <c r="N2" s="151"/>
    </row>
    <row r="3" spans="1:14" s="137" customFormat="1" ht="16.5" customHeight="1">
      <c r="A3" s="197" t="s">
        <v>71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4" s="137" customFormat="1" ht="16.5" customHeight="1">
      <c r="A4" s="152" t="str">
        <f>+'CHANGE 7'!A4</f>
        <v>For the six-month period ended 30 June 2017</v>
      </c>
      <c r="B4" s="153"/>
      <c r="C4" s="153"/>
      <c r="D4" s="153"/>
      <c r="E4" s="153"/>
      <c r="F4" s="153"/>
      <c r="G4" s="153"/>
      <c r="H4" s="153"/>
      <c r="I4" s="153"/>
      <c r="J4" s="153"/>
      <c r="K4" s="154"/>
      <c r="L4" s="154"/>
      <c r="M4" s="155"/>
      <c r="N4" s="154"/>
    </row>
    <row r="5" spans="1:14" s="137" customFormat="1" ht="16.5" customHeigh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N5" s="136"/>
    </row>
    <row r="6" spans="1:14" s="137" customFormat="1" ht="16.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N6" s="136"/>
    </row>
    <row r="7" spans="1:14" s="137" customFormat="1" ht="16.5" customHeight="1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5" t="s">
        <v>97</v>
      </c>
      <c r="M7" s="82"/>
      <c r="N7" s="135" t="s">
        <v>6</v>
      </c>
    </row>
    <row r="8" spans="1:14" ht="16.5" customHeight="1">
      <c r="F8" s="49"/>
      <c r="G8" s="137"/>
      <c r="H8" s="139"/>
      <c r="I8" s="140"/>
      <c r="J8" s="141" t="s">
        <v>7</v>
      </c>
      <c r="K8" s="140"/>
      <c r="L8" s="142" t="s">
        <v>8</v>
      </c>
      <c r="N8" s="142" t="s">
        <v>8</v>
      </c>
    </row>
    <row r="9" spans="1:14" ht="16.5" customHeight="1">
      <c r="G9" s="137"/>
      <c r="H9" s="156"/>
      <c r="J9" s="143"/>
    </row>
    <row r="10" spans="1:14" ht="16.5" customHeight="1">
      <c r="A10" s="150" t="s">
        <v>72</v>
      </c>
      <c r="B10" s="150"/>
      <c r="F10" s="49"/>
      <c r="G10" s="49"/>
      <c r="H10" s="157"/>
      <c r="I10" s="140"/>
      <c r="J10" s="143"/>
      <c r="K10" s="140"/>
    </row>
    <row r="11" spans="1:14" ht="16.5" customHeight="1">
      <c r="A11" s="138" t="s">
        <v>63</v>
      </c>
      <c r="H11" s="156"/>
      <c r="I11" s="49"/>
      <c r="J11" s="34"/>
      <c r="K11" s="49"/>
      <c r="L11" s="144">
        <f>'PL6 (6-m)'!H35</f>
        <v>1664101191</v>
      </c>
      <c r="N11" s="26">
        <v>458203798</v>
      </c>
    </row>
    <row r="12" spans="1:14" ht="16.5" customHeight="1">
      <c r="A12" s="138" t="s">
        <v>111</v>
      </c>
      <c r="H12" s="156"/>
      <c r="I12" s="49"/>
      <c r="J12" s="34"/>
      <c r="K12" s="49"/>
    </row>
    <row r="13" spans="1:14" ht="16.5" customHeight="1">
      <c r="B13" s="138" t="s">
        <v>127</v>
      </c>
      <c r="C13" s="150"/>
      <c r="D13" s="150"/>
      <c r="H13" s="156"/>
      <c r="I13" s="49"/>
      <c r="J13" s="34"/>
      <c r="K13" s="49"/>
    </row>
    <row r="14" spans="1:14" ht="16.5" customHeight="1">
      <c r="C14" s="158" t="s">
        <v>73</v>
      </c>
      <c r="D14" s="150"/>
      <c r="E14" s="150"/>
      <c r="H14" s="156"/>
      <c r="I14" s="49"/>
      <c r="J14" s="34">
        <v>6</v>
      </c>
      <c r="K14" s="49"/>
      <c r="L14" s="144">
        <v>-725399516</v>
      </c>
      <c r="N14" s="26">
        <v>-931060935</v>
      </c>
    </row>
    <row r="15" spans="1:14" ht="16.5" customHeight="1">
      <c r="C15" s="158" t="s">
        <v>74</v>
      </c>
      <c r="D15" s="150"/>
      <c r="E15" s="150"/>
      <c r="H15" s="156"/>
      <c r="I15" s="49"/>
      <c r="J15" s="34"/>
      <c r="K15" s="49"/>
      <c r="L15" s="144">
        <v>625639980</v>
      </c>
      <c r="N15" s="26">
        <v>887005650</v>
      </c>
    </row>
    <row r="16" spans="1:14" ht="16.5" customHeight="1">
      <c r="C16" s="159" t="s">
        <v>102</v>
      </c>
      <c r="D16" s="150"/>
      <c r="E16" s="150"/>
      <c r="H16" s="156"/>
      <c r="I16" s="49"/>
      <c r="J16" s="34"/>
      <c r="K16" s="49"/>
      <c r="L16" s="144">
        <v>333427919</v>
      </c>
      <c r="N16" s="26">
        <v>705277497</v>
      </c>
    </row>
    <row r="17" spans="1:14" ht="16.5" customHeight="1">
      <c r="C17" s="159" t="s">
        <v>103</v>
      </c>
      <c r="D17" s="150"/>
      <c r="E17" s="150"/>
      <c r="H17" s="156"/>
      <c r="I17" s="49"/>
      <c r="J17" s="34"/>
      <c r="K17" s="49"/>
    </row>
    <row r="18" spans="1:14" ht="16.5" customHeight="1">
      <c r="C18" s="159" t="s">
        <v>99</v>
      </c>
      <c r="D18" s="150"/>
      <c r="E18" s="150"/>
      <c r="H18" s="156"/>
      <c r="I18" s="49"/>
      <c r="J18" s="34"/>
      <c r="K18" s="49"/>
      <c r="L18" s="144">
        <v>-333427919</v>
      </c>
      <c r="N18" s="23">
        <v>-705277497</v>
      </c>
    </row>
    <row r="19" spans="1:14" ht="16.5" customHeight="1">
      <c r="C19" s="159" t="s">
        <v>75</v>
      </c>
      <c r="H19" s="156"/>
      <c r="I19" s="49"/>
      <c r="J19" s="34"/>
      <c r="K19" s="49"/>
      <c r="L19" s="144">
        <v>-1721411</v>
      </c>
      <c r="N19" s="23">
        <v>-1782183</v>
      </c>
    </row>
    <row r="20" spans="1:14" ht="16.5" customHeight="1">
      <c r="C20" s="159" t="s">
        <v>120</v>
      </c>
      <c r="H20" s="156"/>
      <c r="I20" s="49"/>
      <c r="J20" s="34"/>
      <c r="K20" s="49"/>
      <c r="L20" s="144">
        <v>-121525</v>
      </c>
      <c r="N20" s="23">
        <v>-50991</v>
      </c>
    </row>
    <row r="21" spans="1:14" ht="16.5" customHeight="1">
      <c r="C21" s="158" t="s">
        <v>76</v>
      </c>
      <c r="H21" s="156"/>
      <c r="I21" s="49"/>
      <c r="J21" s="34"/>
      <c r="K21" s="49"/>
      <c r="L21" s="144">
        <v>16080</v>
      </c>
      <c r="N21" s="23">
        <v>196493</v>
      </c>
    </row>
    <row r="22" spans="1:14" ht="16.5" customHeight="1">
      <c r="C22" s="158" t="s">
        <v>77</v>
      </c>
      <c r="H22" s="156"/>
      <c r="I22" s="49"/>
      <c r="J22" s="34">
        <v>9</v>
      </c>
      <c r="K22" s="49"/>
      <c r="L22" s="144">
        <v>-582504738</v>
      </c>
      <c r="N22" s="23">
        <v>-598671432</v>
      </c>
    </row>
    <row r="23" spans="1:14" ht="16.5" customHeight="1">
      <c r="C23" s="158" t="s">
        <v>78</v>
      </c>
      <c r="H23" s="156"/>
      <c r="I23" s="49"/>
      <c r="J23" s="34"/>
      <c r="K23" s="49"/>
      <c r="L23" s="144">
        <v>741604304</v>
      </c>
      <c r="N23" s="23">
        <v>923629924</v>
      </c>
    </row>
    <row r="24" spans="1:14" ht="16.5" customHeight="1">
      <c r="C24" s="159" t="s">
        <v>121</v>
      </c>
      <c r="D24" s="150"/>
      <c r="E24" s="150"/>
      <c r="H24" s="156"/>
      <c r="I24" s="49"/>
      <c r="J24" s="34">
        <v>6</v>
      </c>
      <c r="K24" s="49"/>
      <c r="L24" s="183">
        <v>-1095975453</v>
      </c>
      <c r="N24" s="167">
        <v>127385150</v>
      </c>
    </row>
    <row r="25" spans="1:14" ht="16.5" customHeight="1">
      <c r="H25" s="156"/>
      <c r="I25" s="49"/>
      <c r="J25" s="143"/>
      <c r="K25" s="49"/>
      <c r="L25" s="143"/>
      <c r="N25" s="143"/>
    </row>
    <row r="26" spans="1:14" ht="16.5" customHeight="1">
      <c r="A26" s="138" t="s">
        <v>79</v>
      </c>
      <c r="H26" s="156"/>
      <c r="I26" s="49"/>
      <c r="J26" s="143"/>
      <c r="K26" s="49"/>
      <c r="L26" s="145">
        <f>SUM(L11:L24)</f>
        <v>625638912</v>
      </c>
      <c r="N26" s="145">
        <f>SUM(N11:N24)</f>
        <v>864855474</v>
      </c>
    </row>
    <row r="27" spans="1:14" ht="16.5" customHeight="1">
      <c r="A27" s="150"/>
      <c r="B27" s="150"/>
      <c r="H27" s="156"/>
      <c r="I27" s="49"/>
      <c r="J27" s="143"/>
      <c r="K27" s="49"/>
    </row>
    <row r="28" spans="1:14" ht="16.5" customHeight="1">
      <c r="A28" s="150" t="s">
        <v>80</v>
      </c>
      <c r="B28" s="150"/>
      <c r="H28" s="160"/>
      <c r="I28" s="49"/>
      <c r="J28" s="146"/>
      <c r="K28" s="49"/>
      <c r="L28" s="146"/>
      <c r="N28" s="146"/>
    </row>
    <row r="29" spans="1:14" ht="16.5" customHeight="1">
      <c r="A29" s="138" t="s">
        <v>68</v>
      </c>
      <c r="H29" s="160"/>
      <c r="I29" s="49"/>
      <c r="J29" s="34">
        <v>8</v>
      </c>
      <c r="K29" s="49"/>
      <c r="L29" s="182">
        <v>-625650000</v>
      </c>
      <c r="N29" s="147">
        <v>-865482500</v>
      </c>
    </row>
    <row r="30" spans="1:14" ht="16.5" customHeight="1">
      <c r="H30" s="160"/>
      <c r="I30" s="49"/>
      <c r="J30" s="143"/>
      <c r="K30" s="49"/>
    </row>
    <row r="31" spans="1:14" ht="16.5" customHeight="1">
      <c r="A31" s="138" t="s">
        <v>81</v>
      </c>
      <c r="H31" s="160"/>
      <c r="I31" s="49"/>
      <c r="J31" s="146"/>
      <c r="K31" s="49"/>
      <c r="L31" s="147">
        <f>SUM(L29:L30)</f>
        <v>-625650000</v>
      </c>
      <c r="N31" s="147">
        <f>SUM(N29:N30)</f>
        <v>-865482500</v>
      </c>
    </row>
    <row r="32" spans="1:14" ht="16.5" customHeight="1">
      <c r="I32" s="49"/>
      <c r="J32" s="143"/>
      <c r="K32" s="49"/>
    </row>
    <row r="33" spans="1:14" ht="16.5" customHeight="1">
      <c r="A33" s="150" t="s">
        <v>82</v>
      </c>
      <c r="B33" s="150"/>
      <c r="D33" s="161"/>
      <c r="I33" s="49"/>
      <c r="J33" s="146"/>
      <c r="K33" s="49"/>
      <c r="L33" s="148">
        <f>L26+L31</f>
        <v>-11088</v>
      </c>
      <c r="N33" s="148">
        <f>N26+N31</f>
        <v>-627026</v>
      </c>
    </row>
    <row r="34" spans="1:14" ht="16.5" customHeight="1">
      <c r="A34" s="138" t="s">
        <v>83</v>
      </c>
      <c r="I34" s="49"/>
      <c r="J34" s="146"/>
      <c r="K34" s="49"/>
      <c r="L34" s="182">
        <v>309505</v>
      </c>
      <c r="N34" s="147">
        <v>1475981</v>
      </c>
    </row>
    <row r="35" spans="1:14" ht="16.5" customHeight="1">
      <c r="I35" s="49"/>
      <c r="J35" s="143"/>
      <c r="K35" s="49"/>
    </row>
    <row r="36" spans="1:14" ht="16.5" customHeight="1" thickBot="1">
      <c r="A36" s="150" t="s">
        <v>84</v>
      </c>
      <c r="B36" s="150"/>
      <c r="H36" s="49"/>
      <c r="I36" s="49"/>
      <c r="J36" s="146"/>
      <c r="K36" s="49"/>
      <c r="L36" s="149">
        <f>SUM(L33:L34)</f>
        <v>298417</v>
      </c>
      <c r="N36" s="149">
        <f>SUM(N33:N34)</f>
        <v>848955</v>
      </c>
    </row>
    <row r="37" spans="1:14" ht="16.5" customHeight="1" thickTop="1">
      <c r="A37" s="150"/>
      <c r="B37" s="150"/>
      <c r="H37" s="49"/>
      <c r="I37" s="49"/>
      <c r="J37" s="146"/>
      <c r="K37" s="49"/>
      <c r="L37" s="146"/>
      <c r="N37" s="146"/>
    </row>
    <row r="38" spans="1:14" ht="16.5" customHeight="1">
      <c r="A38" s="150"/>
      <c r="B38" s="150"/>
      <c r="H38" s="49"/>
      <c r="I38" s="49"/>
      <c r="J38" s="146"/>
      <c r="K38" s="49"/>
      <c r="L38" s="146"/>
      <c r="N38" s="146"/>
    </row>
    <row r="39" spans="1:14" ht="16.5" customHeight="1">
      <c r="A39" s="150"/>
      <c r="B39" s="150"/>
      <c r="H39" s="49"/>
      <c r="I39" s="49"/>
      <c r="J39" s="146"/>
      <c r="K39" s="49"/>
      <c r="L39" s="146"/>
      <c r="N39" s="146"/>
    </row>
    <row r="40" spans="1:14" ht="16.5" customHeight="1">
      <c r="A40" s="150"/>
      <c r="B40" s="150"/>
      <c r="H40" s="49"/>
      <c r="I40" s="49"/>
      <c r="J40" s="146"/>
      <c r="K40" s="49"/>
      <c r="L40" s="146"/>
      <c r="N40" s="146"/>
    </row>
    <row r="41" spans="1:14" ht="16.5" customHeight="1">
      <c r="A41" s="150"/>
      <c r="B41" s="150"/>
      <c r="H41" s="49"/>
      <c r="I41" s="49"/>
      <c r="J41" s="146"/>
      <c r="K41" s="49"/>
      <c r="L41" s="146"/>
      <c r="N41" s="146"/>
    </row>
    <row r="42" spans="1:14" ht="16.5" customHeight="1">
      <c r="A42" s="150"/>
      <c r="B42" s="150"/>
      <c r="H42" s="49"/>
      <c r="I42" s="49"/>
      <c r="J42" s="146"/>
      <c r="K42" s="49"/>
      <c r="L42" s="146"/>
      <c r="N42" s="146"/>
    </row>
    <row r="43" spans="1:14" ht="16.5" customHeight="1">
      <c r="A43" s="150"/>
      <c r="B43" s="150"/>
      <c r="H43" s="49"/>
      <c r="I43" s="49"/>
      <c r="J43" s="146"/>
      <c r="K43" s="49"/>
      <c r="L43" s="146"/>
      <c r="N43" s="146"/>
    </row>
    <row r="44" spans="1:14" ht="16.5" customHeight="1">
      <c r="A44" s="150"/>
      <c r="B44" s="150"/>
      <c r="H44" s="49"/>
      <c r="I44" s="49"/>
      <c r="J44" s="146"/>
      <c r="K44" s="49"/>
      <c r="L44" s="146"/>
      <c r="N44" s="146"/>
    </row>
    <row r="45" spans="1:14" ht="16.5" customHeight="1">
      <c r="A45" s="150"/>
      <c r="B45" s="150"/>
      <c r="H45" s="49"/>
      <c r="I45" s="49"/>
      <c r="J45" s="146"/>
      <c r="K45" s="49"/>
      <c r="L45" s="146"/>
      <c r="N45" s="146"/>
    </row>
    <row r="46" spans="1:14" ht="16.5" customHeight="1">
      <c r="A46" s="150"/>
      <c r="B46" s="150"/>
      <c r="H46" s="49"/>
      <c r="I46" s="49"/>
      <c r="J46" s="146"/>
      <c r="K46" s="49"/>
      <c r="L46" s="146"/>
      <c r="N46" s="146"/>
    </row>
    <row r="47" spans="1:14" ht="19.5" customHeight="1">
      <c r="A47" s="150"/>
      <c r="B47" s="150"/>
      <c r="H47" s="49"/>
      <c r="I47" s="49"/>
      <c r="J47" s="146"/>
      <c r="K47" s="49"/>
      <c r="L47" s="146"/>
      <c r="N47" s="146"/>
    </row>
    <row r="48" spans="1:14" ht="33" customHeight="1">
      <c r="A48" s="198" t="str">
        <f>'BS2'!A48</f>
        <v>The accompanying condensed notes to interim financial information on pages 10 to 16 are an integral part of this interim financial information.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253" spans="1:13" s="144" customFormat="1" ht="16.5" customHeight="1">
      <c r="A253" s="138"/>
      <c r="B253" s="138"/>
      <c r="C253" s="138"/>
      <c r="D253" s="138"/>
      <c r="E253" s="138"/>
      <c r="F253" s="138"/>
      <c r="G253" s="138"/>
      <c r="H253" s="138"/>
      <c r="I253" s="138">
        <v>199777</v>
      </c>
      <c r="K253" s="138">
        <v>199777</v>
      </c>
      <c r="M253" s="138"/>
    </row>
    <row r="255" spans="1:13" s="144" customFormat="1" ht="16.5" customHeight="1">
      <c r="A255" s="138"/>
      <c r="B255" s="138"/>
      <c r="C255" s="138"/>
      <c r="D255" s="138"/>
      <c r="E255" s="138"/>
      <c r="F255" s="138"/>
      <c r="G255" s="138"/>
      <c r="H255" s="138"/>
      <c r="I255" s="138">
        <f>SUM(I252:I253)</f>
        <v>199777</v>
      </c>
      <c r="K255" s="138">
        <f>SUM(K252:K253)</f>
        <v>199777</v>
      </c>
      <c r="M255" s="138"/>
    </row>
    <row r="257" spans="1:13" s="144" customFormat="1" ht="16.5" customHeight="1">
      <c r="A257" s="138"/>
      <c r="B257" s="138"/>
      <c r="C257" s="138"/>
      <c r="D257" s="138"/>
      <c r="E257" s="138"/>
      <c r="F257" s="138"/>
      <c r="G257" s="138"/>
      <c r="H257" s="138"/>
      <c r="I257" s="138">
        <f>+I245+I255</f>
        <v>199777</v>
      </c>
      <c r="K257" s="138">
        <f>+K245+K255</f>
        <v>199777</v>
      </c>
      <c r="M257" s="138"/>
    </row>
  </sheetData>
  <mergeCells count="3">
    <mergeCell ref="A2:J2"/>
    <mergeCell ref="A3:J3"/>
    <mergeCell ref="A48:N48"/>
  </mergeCells>
  <pageMargins left="0.8" right="0.75" top="0.5" bottom="0.6" header="0.49" footer="0.4"/>
  <pageSetup paperSize="9" firstPageNumber="8" orientation="portrait" useFirstPageNumber="1" horizontalDpi="1200" verticalDpi="1200" r:id="rId1"/>
  <headerFooter>
    <oddFooter>&amp;R&amp;"Arial,Regular"&amp;10&amp;P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CA61-09EC-45B1-83A9-38F9127C20DC}">
  <sheetPr>
    <tabColor indexed="22"/>
  </sheetPr>
  <dimension ref="A1:H255"/>
  <sheetViews>
    <sheetView topLeftCell="A4" zoomScaleNormal="100" zoomScaleSheetLayoutView="100" workbookViewId="0">
      <selection activeCell="E27" sqref="E27"/>
    </sheetView>
  </sheetViews>
  <sheetFormatPr defaultColWidth="9.42578125" defaultRowHeight="16.5" customHeight="1"/>
  <cols>
    <col min="1" max="2" width="1.7109375" style="90" customWidth="1"/>
    <col min="3" max="3" width="1.85546875" style="90" customWidth="1"/>
    <col min="4" max="4" width="57.140625" style="90" customWidth="1"/>
    <col min="5" max="5" width="1.42578125" style="117" customWidth="1"/>
    <col min="6" max="6" width="13.85546875" style="117" customWidth="1"/>
    <col min="7" max="7" width="1.42578125" style="90" customWidth="1"/>
    <col min="8" max="8" width="13.85546875" style="117" customWidth="1"/>
    <col min="9" max="16384" width="9.42578125" style="90"/>
  </cols>
  <sheetData>
    <row r="1" spans="1:8" s="83" customFormat="1" ht="16.5" customHeight="1">
      <c r="A1" s="81" t="str">
        <f>'BS2'!A1</f>
        <v xml:space="preserve">North Bangkok Power Plant Block 1 Infrastructure Fund, Electricity Generating </v>
      </c>
      <c r="B1" s="81"/>
      <c r="C1" s="81"/>
      <c r="D1" s="81"/>
      <c r="F1" s="82"/>
      <c r="H1" s="82"/>
    </row>
    <row r="2" spans="1:8" s="83" customFormat="1" ht="16.5" customHeight="1">
      <c r="A2" s="81" t="str">
        <f>'BS2'!A2</f>
        <v>Authority of Thailand</v>
      </c>
      <c r="C2" s="81"/>
      <c r="D2" s="81"/>
      <c r="F2" s="82"/>
      <c r="H2" s="82"/>
    </row>
    <row r="3" spans="1:8" ht="16.5" customHeight="1">
      <c r="A3" s="87" t="s">
        <v>85</v>
      </c>
      <c r="B3" s="87"/>
      <c r="C3" s="87"/>
      <c r="D3" s="87"/>
      <c r="E3" s="90"/>
      <c r="F3" s="90"/>
      <c r="H3" s="90"/>
    </row>
    <row r="4" spans="1:8" ht="16.5" customHeight="1">
      <c r="A4" s="85" t="str">
        <f>'CHANGE 7'!A4</f>
        <v>For the six-month period ended 30 June 2017</v>
      </c>
      <c r="B4" s="85"/>
      <c r="C4" s="85"/>
      <c r="D4" s="85"/>
      <c r="E4" s="85"/>
      <c r="F4" s="85"/>
      <c r="G4" s="111"/>
      <c r="H4" s="86"/>
    </row>
    <row r="5" spans="1:8" ht="16.5" customHeight="1">
      <c r="A5" s="83"/>
      <c r="B5" s="83"/>
      <c r="C5" s="83"/>
      <c r="D5" s="83"/>
      <c r="E5" s="124"/>
      <c r="F5" s="124"/>
      <c r="H5" s="188"/>
    </row>
    <row r="6" spans="1:8" ht="16.5" customHeight="1">
      <c r="A6" s="83"/>
      <c r="B6" s="83"/>
      <c r="C6" s="83"/>
      <c r="D6" s="83"/>
      <c r="E6" s="124"/>
      <c r="F6" s="124"/>
      <c r="H6" s="188"/>
    </row>
    <row r="7" spans="1:8" ht="16.5" customHeight="1">
      <c r="A7" s="83"/>
      <c r="B7" s="83"/>
      <c r="C7" s="83"/>
      <c r="D7" s="83"/>
      <c r="E7" s="124"/>
      <c r="F7" s="89">
        <v>2017</v>
      </c>
      <c r="G7" s="112"/>
      <c r="H7" s="89">
        <v>2016</v>
      </c>
    </row>
    <row r="8" spans="1:8" s="81" customFormat="1" ht="16.5" customHeight="1">
      <c r="E8" s="125"/>
      <c r="F8" s="94" t="s">
        <v>8</v>
      </c>
      <c r="H8" s="126" t="s">
        <v>8</v>
      </c>
    </row>
    <row r="9" spans="1:8" s="81" customFormat="1" ht="16.5" customHeight="1">
      <c r="E9" s="125"/>
      <c r="F9" s="96"/>
      <c r="H9" s="96"/>
    </row>
    <row r="10" spans="1:8" ht="16.5" customHeight="1">
      <c r="A10" s="81" t="s">
        <v>86</v>
      </c>
    </row>
    <row r="11" spans="1:8" ht="16.5" customHeight="1">
      <c r="A11" s="90" t="s">
        <v>87</v>
      </c>
      <c r="F11" s="186">
        <v>9.9970999999999997</v>
      </c>
      <c r="H11" s="168">
        <v>10.174736046032127</v>
      </c>
    </row>
    <row r="12" spans="1:8" ht="16.5" customHeight="1">
      <c r="A12" s="128"/>
      <c r="F12" s="118"/>
      <c r="H12" s="118"/>
    </row>
    <row r="13" spans="1:8" ht="16.5" customHeight="1">
      <c r="A13" s="90" t="s">
        <v>88</v>
      </c>
      <c r="F13" s="118"/>
      <c r="H13" s="118"/>
    </row>
    <row r="14" spans="1:8" ht="16.5" customHeight="1">
      <c r="B14" s="90" t="s">
        <v>62</v>
      </c>
      <c r="E14" s="129"/>
      <c r="F14" s="184">
        <v>0.27239999999999998</v>
      </c>
      <c r="H14" s="169">
        <v>0.28079999999999999</v>
      </c>
    </row>
    <row r="15" spans="1:8" ht="16.5" customHeight="1">
      <c r="B15" s="106" t="s">
        <v>125</v>
      </c>
      <c r="E15" s="129"/>
      <c r="F15" s="185">
        <v>0.52549999999999997</v>
      </c>
      <c r="H15" s="170">
        <v>-6.1100000000000002E-2</v>
      </c>
    </row>
    <row r="16" spans="1:8" ht="16.5" customHeight="1">
      <c r="E16" s="129"/>
      <c r="F16" s="119"/>
      <c r="H16" s="119"/>
    </row>
    <row r="17" spans="1:8" ht="16.5" customHeight="1">
      <c r="A17" s="90" t="s">
        <v>89</v>
      </c>
      <c r="E17" s="129"/>
      <c r="F17" s="120">
        <f>SUM(F14:F16)</f>
        <v>0.79789999999999994</v>
      </c>
      <c r="H17" s="120">
        <f>SUM(H14:H16)</f>
        <v>0.21970000000000001</v>
      </c>
    </row>
    <row r="18" spans="1:8" ht="16.5" customHeight="1">
      <c r="E18" s="129"/>
      <c r="F18" s="120"/>
      <c r="H18" s="120"/>
    </row>
    <row r="19" spans="1:8" ht="16.5" customHeight="1">
      <c r="B19" s="127" t="s">
        <v>100</v>
      </c>
      <c r="E19" s="129"/>
      <c r="F19" s="185">
        <v>-0.3</v>
      </c>
      <c r="H19" s="171">
        <v>-0.41499999999999998</v>
      </c>
    </row>
    <row r="20" spans="1:8" ht="16.5" customHeight="1">
      <c r="E20" s="129"/>
      <c r="F20" s="120"/>
      <c r="H20" s="120"/>
    </row>
    <row r="21" spans="1:8" ht="16.5" customHeight="1" thickBot="1">
      <c r="A21" s="106" t="s">
        <v>90</v>
      </c>
      <c r="F21" s="121">
        <f>SUM(F11:F11,F17,F19)</f>
        <v>10.494999999999999</v>
      </c>
      <c r="H21" s="189">
        <f>SUM(H11:H11,H17,H19)</f>
        <v>9.9794360460321272</v>
      </c>
    </row>
    <row r="22" spans="1:8" ht="16.5" customHeight="1" thickTop="1">
      <c r="F22" s="98"/>
      <c r="H22" s="98"/>
    </row>
    <row r="23" spans="1:8" ht="16.5" customHeight="1">
      <c r="A23" s="81" t="s">
        <v>91</v>
      </c>
      <c r="F23" s="100"/>
      <c r="H23" s="100"/>
    </row>
    <row r="24" spans="1:8" ht="16.5" customHeight="1">
      <c r="B24" s="81" t="s">
        <v>104</v>
      </c>
      <c r="E24" s="122"/>
      <c r="F24" s="122">
        <v>7.84</v>
      </c>
      <c r="H24" s="172">
        <v>2.1635802205643624</v>
      </c>
    </row>
    <row r="25" spans="1:8" ht="16.5" customHeight="1">
      <c r="B25" s="81"/>
      <c r="F25" s="122"/>
      <c r="H25" s="122"/>
    </row>
    <row r="26" spans="1:8" ht="16.5" customHeight="1">
      <c r="A26" s="195" t="s">
        <v>92</v>
      </c>
      <c r="B26" s="195"/>
      <c r="C26" s="195"/>
      <c r="D26" s="195"/>
      <c r="E26" s="90"/>
      <c r="F26" s="122"/>
      <c r="H26" s="122"/>
    </row>
    <row r="27" spans="1:8" ht="16.5" customHeight="1">
      <c r="A27" s="90" t="s">
        <v>93</v>
      </c>
      <c r="E27" s="130"/>
      <c r="F27" s="123">
        <v>21887518</v>
      </c>
      <c r="H27" s="173">
        <v>20812133.322000001</v>
      </c>
    </row>
    <row r="28" spans="1:8" ht="16.5" customHeight="1">
      <c r="A28" s="90" t="s">
        <v>94</v>
      </c>
      <c r="E28" s="131"/>
      <c r="F28" s="122">
        <v>7.0000000000000007E-2</v>
      </c>
      <c r="H28" s="172">
        <v>0.06</v>
      </c>
    </row>
    <row r="29" spans="1:8" ht="16.5" customHeight="1">
      <c r="A29" s="90" t="s">
        <v>95</v>
      </c>
      <c r="E29" s="131"/>
      <c r="F29" s="122">
        <v>2.75</v>
      </c>
      <c r="H29" s="172">
        <v>2.83</v>
      </c>
    </row>
    <row r="30" spans="1:8" ht="16.5" customHeight="1">
      <c r="A30" s="90" t="s">
        <v>96</v>
      </c>
      <c r="E30" s="132"/>
      <c r="F30" s="123">
        <v>21216954</v>
      </c>
      <c r="H30" s="173">
        <v>21178036</v>
      </c>
    </row>
    <row r="37" spans="1:8" ht="16.5" customHeight="1">
      <c r="A37" s="81"/>
      <c r="B37" s="133"/>
      <c r="C37" s="133"/>
      <c r="D37" s="133"/>
      <c r="E37" s="133"/>
      <c r="F37" s="133"/>
      <c r="H37" s="133"/>
    </row>
    <row r="38" spans="1:8" ht="16.5" customHeight="1">
      <c r="A38" s="81"/>
    </row>
    <row r="39" spans="1:8" ht="16.5" customHeight="1">
      <c r="A39" s="81"/>
    </row>
    <row r="40" spans="1:8" ht="16.5" customHeight="1">
      <c r="A40" s="81"/>
    </row>
    <row r="41" spans="1:8" ht="16.5" customHeight="1">
      <c r="A41" s="81"/>
    </row>
    <row r="42" spans="1:8" ht="16.5" customHeight="1">
      <c r="A42" s="81"/>
    </row>
    <row r="43" spans="1:8" ht="16.5" customHeight="1">
      <c r="A43" s="81"/>
    </row>
    <row r="44" spans="1:8" ht="16.5" customHeight="1">
      <c r="A44" s="81"/>
    </row>
    <row r="45" spans="1:8" ht="16.5" customHeight="1">
      <c r="A45" s="81"/>
    </row>
    <row r="46" spans="1:8" ht="16.5" customHeight="1">
      <c r="A46" s="81"/>
    </row>
    <row r="47" spans="1:8" ht="20.100000000000001" customHeight="1">
      <c r="A47" s="81"/>
    </row>
    <row r="48" spans="1:8" ht="33" customHeight="1">
      <c r="A48" s="196" t="str">
        <f>'CHANGE 7'!A48</f>
        <v>The accompanying condensed notes to interim financial information on pages 10 to 16 are an integral part of this interim financial information.</v>
      </c>
      <c r="B48" s="196"/>
      <c r="C48" s="196"/>
      <c r="D48" s="196"/>
      <c r="E48" s="196"/>
      <c r="F48" s="196"/>
      <c r="G48" s="196"/>
      <c r="H48" s="196"/>
    </row>
    <row r="49" spans="1:8" ht="16.5" customHeight="1">
      <c r="F49" s="100"/>
      <c r="H49" s="100"/>
    </row>
    <row r="50" spans="1:8" s="117" customFormat="1" ht="16.5" customHeight="1">
      <c r="A50" s="90"/>
      <c r="B50" s="90"/>
      <c r="C50" s="90"/>
      <c r="D50" s="90"/>
      <c r="F50" s="134"/>
      <c r="G50" s="90"/>
      <c r="H50" s="134"/>
    </row>
    <row r="251" s="90" customFormat="1" ht="16.5" customHeight="1"/>
    <row r="253" s="90" customFormat="1" ht="16.5" customHeight="1"/>
    <row r="255" s="90" customFormat="1" ht="16.5" customHeight="1"/>
  </sheetData>
  <mergeCells count="2">
    <mergeCell ref="A26:D26"/>
    <mergeCell ref="A48:H48"/>
  </mergeCells>
  <pageMargins left="0.9" right="0.75" top="0.5" bottom="0.6" header="0.49" footer="0.4"/>
  <pageSetup paperSize="9" firstPageNumber="9" orientation="portrait" useFirstPageNumber="1" horizontalDpi="1200" verticalDpi="1200" r:id="rId1"/>
  <headerFooter>
    <oddFooter>&amp;R&amp;"Arial,Regular"&amp;10&amp;P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BS2</vt:lpstr>
      <vt:lpstr>Investment3</vt:lpstr>
      <vt:lpstr>Investment4</vt:lpstr>
      <vt:lpstr> PL5 (3-m)</vt:lpstr>
      <vt:lpstr>PL6 (6-m)</vt:lpstr>
      <vt:lpstr>CHANGE 7</vt:lpstr>
      <vt:lpstr>CF8</vt:lpstr>
      <vt:lpstr>Ratio 9</vt:lpstr>
      <vt:lpstr>'BS2'!Print_Area</vt:lpstr>
      <vt:lpstr>'CF8'!Print_Area</vt:lpstr>
      <vt:lpstr>'CHANGE 7'!Print_Area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Thanisorn Intarawat (Aim)</cp:lastModifiedBy>
  <cp:lastPrinted>2017-08-07T08:45:20Z</cp:lastPrinted>
  <dcterms:created xsi:type="dcterms:W3CDTF">2015-11-03T03:18:17Z</dcterms:created>
  <dcterms:modified xsi:type="dcterms:W3CDTF">2025-12-18T10:30:56Z</dcterms:modified>
</cp:coreProperties>
</file>