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3\1\202105126360767T\"/>
    </mc:Choice>
  </mc:AlternateContent>
  <xr:revisionPtr revIDLastSave="0" documentId="8_{FDA702C2-DFC4-4FFE-9AB4-FA76AC41DFD4}" xr6:coauthVersionLast="47" xr6:coauthVersionMax="47" xr10:uidLastSave="{00000000-0000-0000-0000-000000000000}"/>
  <bookViews>
    <workbookView xWindow="-120" yWindow="-120" windowWidth="29040" windowHeight="15840" xr2:uid="{1FC63564-88CC-4023-A4D0-7208C74B72BE}"/>
  </bookViews>
  <sheets>
    <sheet name="BS" sheetId="9" r:id="rId1"/>
    <sheet name="securities" sheetId="13" r:id="rId2"/>
    <sheet name="PL" sheetId="12" r:id="rId3"/>
  </sheets>
  <definedNames>
    <definedName name="_xlnm.Print_Area" localSheetId="0">BS!$A$1:$K$33</definedName>
    <definedName name="_xlnm.Print_Area" localSheetId="2">PL!$A$1:$M$69</definedName>
    <definedName name="_xlnm.Print_Area" localSheetId="1">securities!$A$1:$P$37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2" l="1"/>
  <c r="L9" i="12"/>
  <c r="J16" i="12"/>
  <c r="L16" i="12"/>
  <c r="J17" i="12"/>
  <c r="L17" i="12"/>
  <c r="J21" i="12"/>
  <c r="L21" i="12"/>
  <c r="J22" i="12"/>
  <c r="L22" i="12"/>
  <c r="A28" i="12"/>
  <c r="J32" i="12"/>
  <c r="L32" i="12"/>
  <c r="J34" i="12"/>
  <c r="L34" i="12"/>
  <c r="J35" i="12"/>
  <c r="L35" i="12"/>
  <c r="J37" i="12"/>
  <c r="L37" i="12"/>
  <c r="J39" i="12"/>
  <c r="L39" i="12"/>
  <c r="J40" i="12"/>
  <c r="A45" i="12"/>
  <c r="J49" i="12"/>
  <c r="L49" i="12"/>
  <c r="J60" i="12"/>
  <c r="L60" i="12"/>
  <c r="J63" i="12"/>
  <c r="L63" i="12"/>
  <c r="J64" i="12"/>
  <c r="L64" i="12"/>
  <c r="J66" i="12"/>
  <c r="L66" i="12"/>
  <c r="J67" i="12"/>
  <c r="E15" i="13"/>
  <c r="G15" i="13"/>
  <c r="I15" i="13"/>
  <c r="K15" i="13"/>
  <c r="M15" i="13"/>
  <c r="O15" i="13"/>
  <c r="E34" i="13"/>
  <c r="G34" i="13"/>
  <c r="I34" i="13"/>
  <c r="K34" i="13"/>
  <c r="M34" i="13"/>
  <c r="O34" i="13"/>
  <c r="E35" i="13"/>
  <c r="G35" i="13"/>
  <c r="I35" i="13"/>
  <c r="K35" i="13"/>
  <c r="M35" i="13"/>
  <c r="O35" i="13"/>
  <c r="G36" i="13"/>
  <c r="I14" i="9"/>
  <c r="K14" i="9"/>
  <c r="I17" i="9"/>
  <c r="K17" i="9"/>
  <c r="I18" i="9"/>
  <c r="K18" i="9"/>
  <c r="I22" i="9"/>
  <c r="K22" i="9"/>
  <c r="I23" i="9"/>
  <c r="K23" i="9"/>
</calcChain>
</file>

<file path=xl/sharedStrings.xml><?xml version="1.0" encoding="utf-8"?>
<sst xmlns="http://schemas.openxmlformats.org/spreadsheetml/2006/main" count="161" uniqueCount="125">
  <si>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</si>
  <si>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</si>
  <si>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</si>
  <si>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</si>
  <si>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</si>
  <si>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</si>
  <si>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</si>
  <si>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</si>
  <si>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</si>
  <si>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</si>
  <si>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</si>
  <si>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</si>
  <si>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</si>
  <si>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</si>
  <si>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</si>
  <si>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</si>
  <si>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</si>
  <si>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</si>
  <si>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</si>
  <si>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</si>
  <si>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</si>
  <si>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</si>
  <si>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</si>
  <si>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</si>
  <si>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</si>
  <si>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</si>
  <si>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</si>
  <si>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(พันบาท)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</si>
  <si>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</si>
  <si>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</si>
  <si>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</si>
  <si>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</si>
  <si>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</si>
  <si>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</si>
  <si>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</si>
  <si>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</si>
  <si>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</si>
  <si>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</si>
  <si>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</si>
  <si>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</si>
  <si>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</si>
  <si>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</si>
  <si>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</si>
  <si>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</si>
  <si>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</si>
  <si>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</si>
  <si>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</si>
  <si>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</si>
  <si>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</si>
  <si>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</si>
  <si>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</si>
  <si>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</si>
  <si>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</si>
  <si>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</si>
  <si>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</si>
  <si>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</si>
  <si>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รายการกำไรสุทธิจากเงินลงทุน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</si>
  <si>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</si>
  <si>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</si>
  <si>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</si>
  <si>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</si>
  <si>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</si>
  <si>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</si>
  <si>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</si>
  <si>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</si>
  <si>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</si>
  <si>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</si>
  <si>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</si>
  <si>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สินทรัพย์สุทธิต่อหน่วย (บาท)</t>
  </si>
  <si>
    <t>ผู้ช่วยกรรมการผู้จัดการ</t>
  </si>
  <si>
    <t>(สุณี แนวพานิช)</t>
  </si>
  <si>
    <t>ผู้อำนวยการอาวุโส</t>
  </si>
  <si>
    <t>การเพิ่มขึ้นของสินทรัพย์สุทธิจากการดำเนินงานในระหว่างงวด</t>
  </si>
  <si>
    <t xml:space="preserve">   ให้เป็นเงินสดสุทธิจากกิจกรรมดำเนินงาน</t>
  </si>
  <si>
    <t>จำนวนหน่วยลงทุนที่จำหน่ายแล้วทั้งหมด ณ วันปลายงวด/ปี (พันหน่วย)</t>
  </si>
  <si>
    <t>(ไพรัช มิคะเสน)</t>
  </si>
  <si>
    <t>งบกำไรขาดทุนเบ็ดเสร็จ</t>
  </si>
  <si>
    <t>การเพิ่มขึ้น (ลดลง) ของสินทรัพย์สุทธิในระหว่างงวด</t>
  </si>
  <si>
    <t>ณ วันที่ 31 มีนาคม 2564</t>
  </si>
  <si>
    <t>31 มีนาคม 2564</t>
  </si>
  <si>
    <t>31 ธันวาคม 2563</t>
  </si>
  <si>
    <t>ธนาคารแห่งประเทศไทย งวดที่ 42/91/63</t>
  </si>
  <si>
    <t>ธนาคารแห่งประเทศไทย งวดที่ 33/182/63</t>
  </si>
  <si>
    <t>ธนาคารแห่งประเทศไทย งวดที่ 36/182/63</t>
  </si>
  <si>
    <t>ธนาคารแห่งประเทศไทย งวดที่ 39/182/63</t>
  </si>
  <si>
    <t>ธนาคารแห่งประเทศไทย งวดที่ 41/182/63</t>
  </si>
  <si>
    <t>ธนาคารแห่งประเทศไทย งวดที่ 44/183/63</t>
  </si>
  <si>
    <t>ธนาคารแห่งประเทศไทย งวดที่ 7/364/63</t>
  </si>
  <si>
    <t>ธนาคารแห่งประเทศไทย งวดที่ 10/364/63</t>
  </si>
  <si>
    <t>กระทรวงการคลัง งวดที่ 1/182/63</t>
  </si>
  <si>
    <t>กระทรวงการคลัง งวดที่ 3/182/63</t>
  </si>
  <si>
    <t>ตั๋วเงินคลัง</t>
  </si>
  <si>
    <t>21 มกราคม 2564</t>
  </si>
  <si>
    <t>18 กุมภาพันธ์ 2564</t>
  </si>
  <si>
    <t>11 มีนาคม 2564</t>
  </si>
  <si>
    <t>1 เมษายน 2564</t>
  </si>
  <si>
    <t>22 เมษายน 2564</t>
  </si>
  <si>
    <t>4 มิถุนายน 2564</t>
  </si>
  <si>
    <t>8 กรกฏาคม 2564</t>
  </si>
  <si>
    <t>7 ตุลาคม 2564</t>
  </si>
  <si>
    <t>6 มกราคม 2564</t>
  </si>
  <si>
    <t>สำหรับงวดสามเดือนสิ้นสุดวันที่ 31 มีนาคม 2564</t>
  </si>
  <si>
    <t>ธนาคารแห่งประเทศไทย งวดที่ 6/91/64</t>
  </si>
  <si>
    <t>13 พฤษภาคม 2564</t>
  </si>
  <si>
    <t>17 ธันวาคม 2564</t>
  </si>
  <si>
    <t>กระทรวงการคลัง งวดที่ 7/182/64</t>
  </si>
  <si>
    <t>กระทรวงการคลัง งวดที่ 10/182/64</t>
  </si>
  <si>
    <t>18 สิงหาคม 2564</t>
  </si>
  <si>
    <t>29 กันยายน 2564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</si>
  <si>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</si>
  <si>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</si>
  <si>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>การเพิ่มขึ้น (ลดลง) ของสินทรัพย์สุทธิจากการดำเนินงาน</t>
  </si>
  <si>
    <t>รายการขาดทุนสุทธิที่เกิดขึ้นจากเงินลงทุน</t>
  </si>
  <si>
    <t xml:space="preserve">   ค่าใช้จ่ายค้างจ่ายลดลง</t>
  </si>
  <si>
    <t xml:space="preserve">   ขาดทุนสุทธิที่เกิดขึ้นจากเงินลงทุน</t>
  </si>
  <si>
    <t xml:space="preserve">   (ราคาทุน: 17,847 ล้านบาท (31 ธันวาคม 2563: 18,225 ล้านบาท))</t>
  </si>
  <si>
    <t>การเพิ่มขึ้น (ลดลง) ในสินทรัพย์สุทธิจากการดำเนินงาน</t>
  </si>
  <si>
    <t xml:space="preserve">   ขาดทุน (กำไร) สุทธิที่ยังไม่เกิดขึ้นจากการวัดมูลค่าเงินลงทุน</t>
  </si>
  <si>
    <t>เงินฝากธนาคารเพิ่มขึ้น (ลดลง) สุทธิ</t>
  </si>
  <si>
    <t>กระทรวงการคลัง ในปีงบประมาณ พ.ศ. 2554 ครั้งที่ 4</t>
  </si>
  <si>
    <t>เงินฝากธนาคาร ณ วันปลายงวด (หมายเหตุ 7)</t>
  </si>
  <si>
    <t>11, 12</t>
  </si>
  <si>
    <t>เงินลงทุนในหลักทรัพย์ (หมายเหตุ 6)</t>
  </si>
  <si>
    <t>เงินลงทุนในธุรกิจโครงสร้างพื้นฐานโรงไฟฟ้า (หมายเหตุ 6)</t>
  </si>
  <si>
    <t>ปรับกระทบรายการเพิ่มขึ้น (ลดลง) ในสินทรัพย์สุทธิจากการดำเนินงาน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</si>
</sst>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72" formatCode="#,##0.0000_);\(#,##0.0000\)"/>
    <numFmt numFmtId="173" formatCode="_(* #,##0_);_(* \(#,##0\);_(* &quot;-&quot;??_);_(@_)"/>
    <numFmt numFmtId="174" formatCode="_(* #,##0.0000_);_(* \(#,##0.0000\);_(* &quot;-&quot;??_);_(@_)"/>
    <numFmt numFmtId="177" formatCode="#,##0.0_);\(#,##0.0\)"/>
    <numFmt numFmtId="188" formatCode="_(* #,##0.00_);_(* \(#,##0.00\);_(* &quot;-&quot;_);_(@_)"/>
    <numFmt numFmtId="207" formatCode="[$-F800]dddd\,\ mmmm\ dd\,\ yyyy"/>
    <numFmt numFmtId="208" formatCode="_-* #,##0_-;\-* #,##0_-;_-* &quot;-&quot;??_-;_-@_-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9" fillId="0" borderId="0"/>
  </cellStyleXfs>
  <cellXfs count="126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3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2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37" fontId="12" fillId="0" borderId="0" xfId="0" applyNumberFormat="1" applyFont="1" applyFill="1" applyAlignment="1">
      <alignment vertical="center"/>
    </xf>
    <xf numFmtId="37" fontId="13" fillId="0" borderId="0" xfId="0" applyNumberFormat="1" applyFont="1" applyFill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2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73" fontId="5" fillId="0" borderId="4" xfId="1" applyNumberFormat="1" applyFont="1" applyFill="1" applyBorder="1" applyAlignment="1">
      <alignment vertical="center"/>
    </xf>
    <xf numFmtId="37" fontId="4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horizontal="right" vertical="top"/>
    </xf>
    <xf numFmtId="37" fontId="7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73" fontId="5" fillId="0" borderId="0" xfId="0" applyNumberFormat="1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4" fillId="0" borderId="0" xfId="0" applyNumberFormat="1" applyFont="1" applyFill="1" applyAlignment="1">
      <alignment vertical="top"/>
    </xf>
    <xf numFmtId="177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2" xfId="0" applyNumberFormat="1" applyFont="1" applyFill="1" applyBorder="1" applyAlignment="1">
      <alignment vertical="top"/>
    </xf>
    <xf numFmtId="41" fontId="5" fillId="0" borderId="2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73" fontId="5" fillId="0" borderId="0" xfId="0" applyNumberFormat="1" applyFont="1" applyFill="1" applyAlignment="1">
      <alignment vertical="top"/>
    </xf>
    <xf numFmtId="174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0" xfId="0" quotePrefix="1" applyNumberFormat="1" applyFont="1" applyFill="1" applyBorder="1" applyAlignment="1">
      <alignment horizontal="center" vertical="top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1" fontId="15" fillId="0" borderId="0" xfId="1" applyNumberFormat="1" applyFont="1" applyFill="1" applyAlignment="1">
      <alignment vertical="center"/>
    </xf>
    <xf numFmtId="41" fontId="5" fillId="0" borderId="0" xfId="1" applyNumberFormat="1" applyFont="1" applyFill="1" applyAlignment="1">
      <alignment horizontal="right" vertical="top"/>
    </xf>
    <xf numFmtId="43" fontId="5" fillId="0" borderId="0" xfId="1" applyFont="1" applyFill="1" applyAlignment="1">
      <alignment horizontal="right" vertical="top"/>
    </xf>
    <xf numFmtId="208" fontId="5" fillId="0" borderId="2" xfId="0" applyNumberFormat="1" applyFont="1" applyFill="1" applyBorder="1" applyAlignment="1">
      <alignment vertical="top"/>
    </xf>
    <xf numFmtId="172" fontId="5" fillId="0" borderId="0" xfId="0" applyNumberFormat="1" applyFont="1" applyFill="1" applyAlignment="1">
      <alignment horizontal="right" vertical="center"/>
    </xf>
    <xf numFmtId="0" fontId="5" fillId="0" borderId="5" xfId="0" applyFont="1" applyFill="1" applyBorder="1" applyAlignment="1">
      <alignment vertical="top"/>
    </xf>
    <xf numFmtId="37" fontId="5" fillId="0" borderId="5" xfId="0" applyNumberFormat="1" applyFont="1" applyFill="1" applyBorder="1" applyAlignment="1">
      <alignment vertical="top"/>
    </xf>
    <xf numFmtId="37" fontId="10" fillId="0" borderId="0" xfId="0" applyNumberFormat="1" applyFont="1" applyFill="1" applyBorder="1" applyAlignment="1">
      <alignment horizontal="center" vertical="center"/>
    </xf>
    <xf numFmtId="37" fontId="10" fillId="0" borderId="0" xfId="0" quotePrefix="1" applyNumberFormat="1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6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37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vertical="center"/>
    </xf>
    <xf numFmtId="43" fontId="5" fillId="0" borderId="0" xfId="1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Continuous" vertical="center"/>
    </xf>
    <xf numFmtId="37" fontId="5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41" fontId="5" fillId="0" borderId="2" xfId="3" applyNumberFormat="1" applyFont="1" applyFill="1" applyBorder="1" applyAlignment="1">
      <alignment horizontal="center" vertical="center"/>
    </xf>
    <xf numFmtId="43" fontId="5" fillId="0" borderId="2" xfId="1" applyNumberFormat="1" applyFont="1" applyFill="1" applyBorder="1" applyAlignment="1">
      <alignment horizontal="center" vertical="center"/>
    </xf>
    <xf numFmtId="172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horizontal="centerContinuous" vertical="center"/>
    </xf>
    <xf numFmtId="0" fontId="7" fillId="0" borderId="0" xfId="3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207" fontId="5" fillId="0" borderId="0" xfId="3" applyNumberFormat="1" applyFont="1" applyAlignment="1">
      <alignment horizontal="center" vertical="center"/>
    </xf>
    <xf numFmtId="41" fontId="12" fillId="0" borderId="0" xfId="3" applyNumberFormat="1" applyFont="1" applyFill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88" fontId="12" fillId="0" borderId="0" xfId="3" applyNumberFormat="1" applyFont="1" applyFill="1" applyAlignment="1">
      <alignment horizontal="center" vertical="center"/>
    </xf>
    <xf numFmtId="0" fontId="5" fillId="0" borderId="0" xfId="3" applyFont="1" applyAlignment="1">
      <alignment vertical="center"/>
    </xf>
    <xf numFmtId="41" fontId="5" fillId="0" borderId="0" xfId="3" applyNumberFormat="1" applyFont="1" applyFill="1" applyAlignment="1">
      <alignment horizontal="center" vertical="center"/>
    </xf>
    <xf numFmtId="188" fontId="5" fillId="0" borderId="0" xfId="3" applyNumberFormat="1" applyFont="1" applyFill="1" applyAlignment="1">
      <alignment horizontal="center" vertical="center"/>
    </xf>
    <xf numFmtId="41" fontId="5" fillId="0" borderId="1" xfId="3" applyNumberFormat="1" applyFont="1" applyFill="1" applyBorder="1" applyAlignment="1">
      <alignment vertical="center"/>
    </xf>
    <xf numFmtId="188" fontId="5" fillId="0" borderId="1" xfId="3" applyNumberFormat="1" applyFont="1" applyFill="1" applyBorder="1" applyAlignment="1">
      <alignment vertical="center"/>
    </xf>
    <xf numFmtId="41" fontId="5" fillId="0" borderId="4" xfId="3" applyNumberFormat="1" applyFont="1" applyFill="1" applyBorder="1" applyAlignment="1">
      <alignment vertical="center"/>
    </xf>
    <xf numFmtId="188" fontId="5" fillId="0" borderId="4" xfId="3" applyNumberFormat="1" applyFont="1" applyFill="1" applyBorder="1" applyAlignment="1">
      <alignment vertical="center"/>
    </xf>
    <xf numFmtId="37" fontId="4" fillId="0" borderId="0" xfId="3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37" fontId="5" fillId="0" borderId="0" xfId="5" applyNumberFormat="1" applyFont="1" applyFill="1" applyAlignment="1">
      <alignment vertical="center"/>
    </xf>
    <xf numFmtId="207" fontId="5" fillId="0" borderId="0" xfId="3" quotePrefix="1" applyNumberFormat="1" applyFont="1" applyAlignment="1">
      <alignment horizontal="center" vertical="center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2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5" fillId="0" borderId="2" xfId="6" applyFont="1" applyFill="1" applyBorder="1" applyAlignment="1">
      <alignment horizontal="center" vertical="center"/>
    </xf>
    <xf numFmtId="37" fontId="5" fillId="0" borderId="7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left" vertical="center"/>
    </xf>
  </cellXfs>
  <cellStyles count="7">
    <cellStyle name="Comma 2" xfId="2" xr:uid="{1F3E00DA-D1EA-4B38-8FFD-1F94692CDED7}"/>
    <cellStyle name="Normal 2" xfId="3" xr:uid="{4E8F7190-1549-42D1-9065-415A6CC36A44}"/>
    <cellStyle name="Normal 3" xfId="4" xr:uid="{3528F220-94C3-44DA-8BB5-371538289CAC}"/>
    <cellStyle name="Normal 4" xfId="5" xr:uid="{9A791ABD-3864-420F-91F2-858F67F8501E}"/>
    <cellStyle name="Normal_MJLFT2" xfId="6" xr:uid="{82A622BF-1540-4864-807A-AA43944AD1FD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4F6F1-E844-4E82-8A8A-4B2B80BB6DA0}">
  <dimension ref="A1:Y32"/>
  <sheetViews>
    <sheetView showGridLines="0" tabSelected="1" view="pageBreakPreview" topLeftCell="A22" zoomScaleNormal="100" zoomScaleSheetLayoutView="100" workbookViewId="0">
      <selection activeCell="I26" sqref="I26"/>
    </sheetView>
  </sheetViews>
  <sheetFormatPr defaultRowHeight="24" customHeight="1" x14ac:dyDescent="0.2"/>
  <cols>
    <col min="1" max="3" width="9.140625" style="41"/>
    <col min="4" max="4" width="10" style="41" customWidth="1"/>
    <col min="5" max="5" width="5.7109375" style="41" customWidth="1"/>
    <col min="6" max="6" width="13.140625" style="41" customWidth="1"/>
    <col min="7" max="7" width="7.5703125" style="42" customWidth="1"/>
    <col min="8" max="8" width="1.42578125" style="41" customWidth="1"/>
    <col min="9" max="9" width="16.7109375" style="51" customWidth="1"/>
    <col min="10" max="10" width="1.42578125" style="41" customWidth="1"/>
    <col min="11" max="11" width="16.7109375" style="51" customWidth="1"/>
    <col min="12" max="12" width="0.28515625" style="44" customWidth="1"/>
    <col min="13" max="13" width="12.5703125" style="45" bestFit="1" customWidth="1"/>
    <col min="14" max="14" width="22.42578125" style="41" customWidth="1"/>
    <col min="15" max="15" width="9.140625" style="41"/>
    <col min="16" max="16" width="13.7109375" style="41" bestFit="1" customWidth="1"/>
    <col min="17" max="18" width="9.140625" style="41"/>
    <col min="19" max="19" width="11.5703125" style="41" bestFit="1" customWidth="1"/>
    <col min="20" max="20" width="13.85546875" style="41" bestFit="1" customWidth="1"/>
    <col min="21" max="21" width="1.7109375" style="41" customWidth="1"/>
    <col min="22" max="22" width="11.5703125" style="41" bestFit="1" customWidth="1"/>
    <col min="23" max="23" width="12.28515625" style="41" bestFit="1" customWidth="1"/>
    <col min="24" max="24" width="2.28515625" style="41" customWidth="1"/>
    <col min="25" max="25" width="12.28515625" style="41" bestFit="1" customWidth="1"/>
    <col min="26" max="16384" width="9.140625" style="41"/>
  </cols>
  <sheetData>
    <row r="1" spans="1:25" ht="24" customHeight="1" x14ac:dyDescent="0.2">
      <c r="A1" s="46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25" ht="24" customHeight="1" x14ac:dyDescent="0.2">
      <c r="A2" s="46" t="s">
        <v>66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5" ht="24" customHeight="1" x14ac:dyDescent="0.2">
      <c r="A3" s="47" t="s">
        <v>78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25" ht="24" customHeight="1" x14ac:dyDescent="0.2">
      <c r="A4" s="47"/>
      <c r="B4" s="47"/>
      <c r="C4" s="47"/>
      <c r="D4" s="47"/>
      <c r="E4" s="47"/>
      <c r="F4" s="47"/>
      <c r="G4" s="47"/>
      <c r="H4" s="47"/>
      <c r="I4" s="43"/>
      <c r="J4" s="47"/>
      <c r="K4" s="43" t="s">
        <v>22</v>
      </c>
      <c r="L4" s="47"/>
    </row>
    <row r="5" spans="1:25" s="51" customFormat="1" ht="24" customHeight="1" x14ac:dyDescent="0.2">
      <c r="A5" s="48"/>
      <c r="B5" s="49"/>
      <c r="C5" s="48"/>
      <c r="D5" s="48"/>
      <c r="E5" s="49"/>
      <c r="F5" s="49"/>
      <c r="G5" s="80" t="s">
        <v>0</v>
      </c>
      <c r="I5" s="40" t="s">
        <v>79</v>
      </c>
      <c r="J5" s="40"/>
      <c r="K5" s="40" t="s">
        <v>80</v>
      </c>
      <c r="L5" s="52"/>
      <c r="M5" s="53"/>
    </row>
    <row r="6" spans="1:25" s="51" customFormat="1" ht="24" customHeight="1" x14ac:dyDescent="0.2">
      <c r="A6" s="48"/>
      <c r="B6" s="49"/>
      <c r="C6" s="48"/>
      <c r="D6" s="48"/>
      <c r="E6" s="49"/>
      <c r="F6" s="49"/>
      <c r="G6" s="50"/>
      <c r="I6" s="66" t="s">
        <v>35</v>
      </c>
      <c r="J6" s="40"/>
      <c r="K6" s="66" t="s">
        <v>34</v>
      </c>
      <c r="L6" s="52"/>
      <c r="M6" s="53"/>
    </row>
    <row r="7" spans="1:25" s="51" customFormat="1" ht="24" customHeight="1" x14ac:dyDescent="0.2">
      <c r="A7" s="48"/>
      <c r="B7" s="49"/>
      <c r="C7" s="48"/>
      <c r="D7" s="48"/>
      <c r="E7" s="49"/>
      <c r="F7" s="49"/>
      <c r="G7" s="50"/>
      <c r="I7" s="66" t="s">
        <v>36</v>
      </c>
      <c r="J7" s="40"/>
      <c r="K7" s="66"/>
      <c r="L7" s="52"/>
      <c r="M7" s="53"/>
    </row>
    <row r="8" spans="1:25" s="51" customFormat="1" ht="24" customHeight="1" x14ac:dyDescent="0.2">
      <c r="A8" s="46" t="s">
        <v>1</v>
      </c>
      <c r="M8" s="53"/>
      <c r="S8" s="52"/>
      <c r="T8" s="52"/>
      <c r="U8" s="52"/>
      <c r="V8" s="52"/>
      <c r="W8" s="52"/>
      <c r="X8" s="52"/>
      <c r="Y8" s="52"/>
    </row>
    <row r="9" spans="1:25" s="51" customFormat="1" ht="24" customHeight="1" x14ac:dyDescent="0.2">
      <c r="A9" s="51" t="s">
        <v>67</v>
      </c>
      <c r="G9" s="54"/>
      <c r="M9" s="53"/>
      <c r="S9" s="69"/>
      <c r="T9" s="69"/>
      <c r="U9" s="52"/>
      <c r="V9" s="70"/>
      <c r="W9" s="70"/>
      <c r="X9" s="52"/>
      <c r="Y9" s="52"/>
    </row>
    <row r="10" spans="1:25" s="51" customFormat="1" ht="24" customHeight="1" x14ac:dyDescent="0.2">
      <c r="A10" s="51" t="s">
        <v>115</v>
      </c>
      <c r="G10" s="55">
        <v>6</v>
      </c>
      <c r="H10" s="55">
        <v>8</v>
      </c>
      <c r="I10" s="56">
        <v>20237769</v>
      </c>
      <c r="J10" s="58"/>
      <c r="K10" s="56">
        <v>21545835</v>
      </c>
      <c r="M10" s="53"/>
      <c r="S10" s="52"/>
      <c r="T10" s="52"/>
      <c r="U10" s="52"/>
      <c r="V10" s="52"/>
      <c r="W10" s="52"/>
      <c r="X10" s="52"/>
      <c r="Y10" s="52"/>
    </row>
    <row r="11" spans="1:25" s="51" customFormat="1" ht="24" customHeight="1" x14ac:dyDescent="0.2">
      <c r="A11" s="57" t="s">
        <v>52</v>
      </c>
      <c r="E11" s="55"/>
      <c r="G11" s="55">
        <v>7</v>
      </c>
      <c r="H11" s="55"/>
      <c r="I11" s="56">
        <v>106497</v>
      </c>
      <c r="J11" s="58"/>
      <c r="K11" s="56">
        <v>5006</v>
      </c>
      <c r="M11" s="53"/>
      <c r="S11" s="52"/>
      <c r="T11" s="52"/>
      <c r="U11" s="52"/>
      <c r="V11" s="52"/>
      <c r="W11" s="52"/>
      <c r="X11" s="52"/>
      <c r="Y11" s="52"/>
    </row>
    <row r="12" spans="1:25" s="51" customFormat="1" ht="24" customHeight="1" x14ac:dyDescent="0.2">
      <c r="A12" s="57" t="s">
        <v>37</v>
      </c>
      <c r="E12" s="55"/>
      <c r="G12" s="55">
        <v>12</v>
      </c>
      <c r="H12" s="55"/>
      <c r="I12" s="56">
        <v>457586</v>
      </c>
      <c r="J12" s="58"/>
      <c r="K12" s="56">
        <v>375230</v>
      </c>
      <c r="M12" s="53"/>
      <c r="S12" s="52"/>
      <c r="T12" s="52"/>
      <c r="U12" s="52"/>
      <c r="V12" s="52"/>
      <c r="W12" s="52"/>
      <c r="X12" s="52"/>
      <c r="Y12" s="52"/>
    </row>
    <row r="13" spans="1:25" s="51" customFormat="1" ht="24" customHeight="1" x14ac:dyDescent="0.2">
      <c r="A13" s="57" t="s">
        <v>38</v>
      </c>
      <c r="E13" s="55"/>
      <c r="G13" s="55"/>
      <c r="H13" s="55"/>
      <c r="I13" s="59">
        <v>5073</v>
      </c>
      <c r="J13" s="58"/>
      <c r="K13" s="59">
        <v>1592</v>
      </c>
      <c r="M13" s="53"/>
      <c r="S13" s="52"/>
      <c r="T13" s="52"/>
      <c r="U13" s="52"/>
      <c r="V13" s="52"/>
      <c r="W13" s="52"/>
      <c r="X13" s="52"/>
      <c r="Y13" s="52"/>
    </row>
    <row r="14" spans="1:25" s="51" customFormat="1" ht="24" customHeight="1" x14ac:dyDescent="0.2">
      <c r="A14" s="46" t="s">
        <v>2</v>
      </c>
      <c r="I14" s="60">
        <f>SUM(I10:I13)</f>
        <v>20806925</v>
      </c>
      <c r="J14" s="56"/>
      <c r="K14" s="60">
        <f>SUM(K10:K13)</f>
        <v>21927663</v>
      </c>
      <c r="M14" s="53"/>
      <c r="S14" s="52"/>
      <c r="T14" s="52"/>
      <c r="U14" s="52"/>
      <c r="V14" s="52"/>
      <c r="W14" s="52"/>
      <c r="X14" s="52"/>
      <c r="Y14" s="52"/>
    </row>
    <row r="15" spans="1:25" s="51" customFormat="1" ht="24" customHeight="1" x14ac:dyDescent="0.2">
      <c r="A15" s="46" t="s">
        <v>3</v>
      </c>
      <c r="I15" s="56"/>
      <c r="J15" s="56"/>
      <c r="K15" s="56"/>
      <c r="M15" s="53"/>
      <c r="S15" s="52"/>
      <c r="T15" s="52"/>
      <c r="U15" s="52"/>
      <c r="V15" s="52"/>
      <c r="W15" s="52"/>
      <c r="X15" s="52"/>
      <c r="Y15" s="52"/>
    </row>
    <row r="16" spans="1:25" s="51" customFormat="1" ht="24" customHeight="1" x14ac:dyDescent="0.2">
      <c r="A16" s="51" t="s">
        <v>39</v>
      </c>
      <c r="E16" s="55"/>
      <c r="G16" s="55"/>
      <c r="H16" s="55"/>
      <c r="I16" s="59">
        <v>1980</v>
      </c>
      <c r="J16" s="58"/>
      <c r="K16" s="59">
        <v>2181</v>
      </c>
      <c r="M16" s="53"/>
      <c r="S16" s="52"/>
      <c r="T16" s="52"/>
      <c r="U16" s="52"/>
      <c r="V16" s="52"/>
      <c r="W16" s="52"/>
      <c r="X16" s="52"/>
      <c r="Y16" s="52"/>
    </row>
    <row r="17" spans="1:25" s="51" customFormat="1" ht="24" customHeight="1" x14ac:dyDescent="0.2">
      <c r="A17" s="61" t="s">
        <v>4</v>
      </c>
      <c r="E17" s="55"/>
      <c r="I17" s="60">
        <f>SUM(I16)</f>
        <v>1980</v>
      </c>
      <c r="J17" s="56"/>
      <c r="K17" s="60">
        <f>SUM(K16)</f>
        <v>2181</v>
      </c>
      <c r="M17" s="53"/>
      <c r="S17" s="52"/>
      <c r="T17" s="52"/>
      <c r="U17" s="52"/>
      <c r="V17" s="52"/>
      <c r="W17" s="52"/>
      <c r="X17" s="52"/>
      <c r="Y17" s="52"/>
    </row>
    <row r="18" spans="1:25" s="51" customFormat="1" ht="24" customHeight="1" thickBot="1" x14ac:dyDescent="0.25">
      <c r="A18" s="47" t="s">
        <v>5</v>
      </c>
      <c r="E18" s="55"/>
      <c r="I18" s="62">
        <f>+I14-I17</f>
        <v>20804945</v>
      </c>
      <c r="J18" s="56"/>
      <c r="K18" s="62">
        <f>+K14-K17</f>
        <v>21925482</v>
      </c>
      <c r="M18" s="53"/>
    </row>
    <row r="19" spans="1:25" s="51" customFormat="1" ht="24" customHeight="1" thickTop="1" x14ac:dyDescent="0.2">
      <c r="A19" s="47" t="s">
        <v>5</v>
      </c>
      <c r="I19" s="63"/>
      <c r="K19" s="63"/>
      <c r="M19" s="53"/>
    </row>
    <row r="20" spans="1:25" s="51" customFormat="1" ht="24" customHeight="1" x14ac:dyDescent="0.2">
      <c r="A20" s="51" t="s">
        <v>6</v>
      </c>
      <c r="G20" s="55">
        <v>8</v>
      </c>
      <c r="H20" s="55"/>
      <c r="I20" s="63">
        <v>20266889</v>
      </c>
      <c r="J20" s="55"/>
      <c r="K20" s="63">
        <v>20266889</v>
      </c>
      <c r="M20" s="53"/>
    </row>
    <row r="21" spans="1:25" s="51" customFormat="1" ht="24" customHeight="1" x14ac:dyDescent="0.2">
      <c r="A21" s="57" t="s">
        <v>7</v>
      </c>
      <c r="G21" s="55">
        <v>8</v>
      </c>
      <c r="H21" s="55"/>
      <c r="I21" s="75">
        <v>538056</v>
      </c>
      <c r="J21" s="58"/>
      <c r="K21" s="75">
        <v>1658593</v>
      </c>
      <c r="M21" s="53"/>
    </row>
    <row r="22" spans="1:25" s="51" customFormat="1" ht="24" customHeight="1" thickBot="1" x14ac:dyDescent="0.25">
      <c r="A22" s="46" t="s">
        <v>5</v>
      </c>
      <c r="I22" s="62">
        <f>SUM(I20:I21)</f>
        <v>20804945</v>
      </c>
      <c r="K22" s="62">
        <f>SUM(K20:K21)</f>
        <v>21925482</v>
      </c>
      <c r="M22" s="53"/>
    </row>
    <row r="23" spans="1:25" s="51" customFormat="1" ht="24" customHeight="1" thickTop="1" x14ac:dyDescent="0.2">
      <c r="I23" s="73">
        <f>+I22-I18</f>
        <v>0</v>
      </c>
      <c r="J23" s="56"/>
      <c r="K23" s="73">
        <f>+K22-K18</f>
        <v>0</v>
      </c>
      <c r="M23" s="53"/>
    </row>
    <row r="24" spans="1:25" s="51" customFormat="1" ht="24" customHeight="1" x14ac:dyDescent="0.2">
      <c r="A24" s="51" t="s">
        <v>68</v>
      </c>
      <c r="I24" s="76">
        <v>9.9760000000000009</v>
      </c>
      <c r="K24" s="76">
        <v>10.513299999999999</v>
      </c>
      <c r="M24" s="53"/>
    </row>
    <row r="25" spans="1:25" s="51" customFormat="1" ht="24" customHeight="1" x14ac:dyDescent="0.2">
      <c r="A25" s="51" t="s">
        <v>74</v>
      </c>
      <c r="G25" s="63"/>
      <c r="H25" s="63"/>
      <c r="I25" s="63">
        <v>2085500</v>
      </c>
      <c r="J25" s="63"/>
      <c r="K25" s="63">
        <v>2085500</v>
      </c>
      <c r="M25" s="53"/>
    </row>
    <row r="26" spans="1:25" ht="24" customHeight="1" x14ac:dyDescent="0.2">
      <c r="A26" s="51"/>
      <c r="B26" s="51"/>
      <c r="C26" s="51"/>
      <c r="D26" s="51"/>
      <c r="E26" s="51"/>
      <c r="F26" s="51"/>
      <c r="G26" s="63"/>
      <c r="H26" s="64"/>
      <c r="I26" s="52"/>
      <c r="J26" s="64"/>
      <c r="K26" s="52"/>
      <c r="L26" s="63"/>
    </row>
    <row r="27" spans="1:25" ht="24" customHeight="1" x14ac:dyDescent="0.2">
      <c r="A27" s="51" t="s">
        <v>28</v>
      </c>
      <c r="B27" s="51"/>
      <c r="C27" s="51"/>
      <c r="D27" s="51"/>
      <c r="E27" s="51"/>
      <c r="F27" s="51"/>
      <c r="G27" s="51"/>
      <c r="H27" s="65"/>
      <c r="I27" s="52"/>
      <c r="J27" s="65"/>
      <c r="K27" s="52"/>
      <c r="L27" s="51"/>
    </row>
    <row r="28" spans="1:25" ht="24" customHeight="1" x14ac:dyDescent="0.2">
      <c r="A28" s="51"/>
      <c r="B28" s="51"/>
      <c r="C28" s="51"/>
      <c r="D28" s="51"/>
      <c r="E28" s="51"/>
      <c r="F28" s="51"/>
      <c r="G28" s="51"/>
      <c r="H28" s="51"/>
      <c r="J28" s="51"/>
      <c r="L28" s="51"/>
    </row>
    <row r="29" spans="1:25" ht="24" customHeight="1" x14ac:dyDescent="0.2">
      <c r="A29" s="51"/>
      <c r="B29" s="51"/>
      <c r="C29" s="51"/>
      <c r="D29" s="51"/>
      <c r="E29" s="51"/>
      <c r="F29" s="51"/>
      <c r="G29" s="51"/>
      <c r="H29" s="51"/>
      <c r="J29" s="51"/>
      <c r="L29" s="51"/>
    </row>
    <row r="30" spans="1:25" ht="24" customHeight="1" x14ac:dyDescent="0.2">
      <c r="A30" s="77"/>
      <c r="B30" s="77"/>
      <c r="C30" s="77"/>
      <c r="D30" s="77"/>
      <c r="H30" s="77"/>
      <c r="I30" s="78"/>
      <c r="J30" s="77"/>
      <c r="K30" s="78"/>
    </row>
    <row r="31" spans="1:25" ht="24" customHeight="1" x14ac:dyDescent="0.2">
      <c r="A31" s="119" t="s">
        <v>75</v>
      </c>
      <c r="B31" s="119"/>
      <c r="C31" s="119"/>
      <c r="D31" s="119"/>
      <c r="H31" s="119" t="s">
        <v>70</v>
      </c>
      <c r="I31" s="119"/>
      <c r="J31" s="119"/>
      <c r="K31" s="119"/>
    </row>
    <row r="32" spans="1:25" ht="24" customHeight="1" x14ac:dyDescent="0.2">
      <c r="A32" s="120" t="s">
        <v>69</v>
      </c>
      <c r="B32" s="120"/>
      <c r="C32" s="120"/>
      <c r="D32" s="120"/>
      <c r="H32" s="120" t="s">
        <v>71</v>
      </c>
      <c r="I32" s="120"/>
      <c r="J32" s="120"/>
      <c r="K32" s="120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0C79-33F7-41A9-AAA1-325BB5FB44A4}">
  <dimension ref="A1:O43"/>
  <sheetViews>
    <sheetView showGridLines="0" view="pageBreakPreview" zoomScale="85" zoomScaleNormal="100" zoomScaleSheetLayoutView="85" workbookViewId="0">
      <selection activeCell="E5" sqref="E5:I5"/>
    </sheetView>
  </sheetViews>
  <sheetFormatPr defaultRowHeight="21" customHeight="1" x14ac:dyDescent="0.2"/>
  <cols>
    <col min="1" max="1" width="3.140625" style="82" customWidth="1"/>
    <col min="2" max="2" width="54.140625" style="82" customWidth="1"/>
    <col min="3" max="3" width="21.42578125" style="82" customWidth="1"/>
    <col min="4" max="4" width="2" style="82" customWidth="1"/>
    <col min="5" max="5" width="14.5703125" style="82" customWidth="1"/>
    <col min="6" max="6" width="2" style="82" customWidth="1"/>
    <col min="7" max="7" width="14.5703125" style="82" customWidth="1"/>
    <col min="8" max="8" width="2" style="82" customWidth="1"/>
    <col min="9" max="9" width="14.5703125" style="102" customWidth="1"/>
    <col min="10" max="10" width="2" style="82" customWidth="1"/>
    <col min="11" max="11" width="14.85546875" style="82" customWidth="1"/>
    <col min="12" max="12" width="2" style="82" customWidth="1"/>
    <col min="13" max="13" width="14.85546875" style="82" customWidth="1"/>
    <col min="14" max="14" width="2" style="82" customWidth="1"/>
    <col min="15" max="15" width="14.5703125" style="82" customWidth="1"/>
    <col min="16" max="16" width="0.85546875" style="82" customWidth="1"/>
    <col min="17" max="16384" width="9.140625" style="82"/>
  </cols>
  <sheetData>
    <row r="1" spans="1:15" ht="20.25" customHeight="1" x14ac:dyDescent="0.2">
      <c r="A1" s="122" t="s">
        <v>51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5" ht="20.25" customHeight="1" x14ac:dyDescent="0.2">
      <c r="A2" s="122" t="s">
        <v>16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5" ht="20.25" customHeight="1" x14ac:dyDescent="0.2">
      <c r="A3" s="122" t="s">
        <v>78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5" ht="20.25" customHeight="1" x14ac:dyDescent="0.2">
      <c r="A4" s="81" t="s">
        <v>53</v>
      </c>
      <c r="B4" s="81"/>
      <c r="C4" s="81"/>
      <c r="D4" s="81"/>
      <c r="E4" s="81"/>
      <c r="F4" s="81"/>
      <c r="G4" s="81"/>
      <c r="H4" s="81"/>
      <c r="I4" s="81"/>
      <c r="J4" s="81"/>
      <c r="L4" s="81"/>
      <c r="N4" s="81"/>
    </row>
    <row r="5" spans="1:15" ht="20.25" customHeight="1" x14ac:dyDescent="0.2">
      <c r="A5" s="81"/>
      <c r="B5" s="81"/>
      <c r="C5" s="81"/>
      <c r="D5" s="81"/>
      <c r="E5" s="123" t="s">
        <v>79</v>
      </c>
      <c r="F5" s="123"/>
      <c r="G5" s="123"/>
      <c r="H5" s="123"/>
      <c r="I5" s="123"/>
      <c r="J5" s="81"/>
      <c r="K5" s="123" t="s">
        <v>80</v>
      </c>
      <c r="L5" s="123"/>
      <c r="M5" s="123"/>
      <c r="N5" s="123"/>
      <c r="O5" s="123"/>
    </row>
    <row r="6" spans="1:15" ht="20.25" customHeight="1" x14ac:dyDescent="0.2">
      <c r="A6" s="81"/>
      <c r="B6" s="81"/>
      <c r="C6" s="81"/>
      <c r="D6" s="81"/>
      <c r="E6" s="124" t="s">
        <v>21</v>
      </c>
      <c r="F6" s="124"/>
      <c r="G6" s="124"/>
      <c r="H6" s="124"/>
      <c r="I6" s="124"/>
      <c r="J6" s="81"/>
      <c r="K6" s="83"/>
      <c r="L6" s="81"/>
      <c r="M6" s="12" t="s">
        <v>34</v>
      </c>
      <c r="N6" s="81"/>
      <c r="O6" s="83"/>
    </row>
    <row r="7" spans="1:15" ht="20.25" customHeight="1" x14ac:dyDescent="0.2">
      <c r="D7" s="84"/>
      <c r="E7" s="85"/>
      <c r="F7" s="84"/>
      <c r="G7" s="86"/>
      <c r="H7" s="84"/>
      <c r="I7" s="87" t="s">
        <v>17</v>
      </c>
      <c r="J7" s="84"/>
      <c r="K7" s="85"/>
      <c r="L7" s="84"/>
      <c r="M7" s="86"/>
      <c r="N7" s="84"/>
      <c r="O7" s="88" t="s">
        <v>17</v>
      </c>
    </row>
    <row r="8" spans="1:15" s="93" customFormat="1" ht="20.25" customHeight="1" x14ac:dyDescent="0.2">
      <c r="A8" s="121" t="s">
        <v>60</v>
      </c>
      <c r="B8" s="121"/>
      <c r="C8" s="121"/>
      <c r="D8" s="90"/>
      <c r="E8" s="91" t="s">
        <v>62</v>
      </c>
      <c r="F8" s="90"/>
      <c r="G8" s="91" t="s">
        <v>18</v>
      </c>
      <c r="H8" s="90"/>
      <c r="I8" s="92" t="s">
        <v>29</v>
      </c>
      <c r="J8" s="90"/>
      <c r="K8" s="91" t="s">
        <v>62</v>
      </c>
      <c r="L8" s="90"/>
      <c r="M8" s="91" t="s">
        <v>18</v>
      </c>
      <c r="N8" s="90"/>
      <c r="O8" s="89" t="s">
        <v>29</v>
      </c>
    </row>
    <row r="9" spans="1:15" ht="20.25" customHeight="1" x14ac:dyDescent="0.2">
      <c r="A9" s="88"/>
      <c r="B9" s="88"/>
      <c r="C9" s="88"/>
      <c r="D9" s="94"/>
      <c r="E9" s="85" t="s">
        <v>27</v>
      </c>
      <c r="F9" s="94"/>
      <c r="G9" s="85" t="s">
        <v>27</v>
      </c>
      <c r="H9" s="94"/>
      <c r="I9" s="87" t="s">
        <v>19</v>
      </c>
      <c r="J9" s="94"/>
      <c r="K9" s="85" t="s">
        <v>27</v>
      </c>
      <c r="L9" s="94"/>
      <c r="M9" s="85" t="s">
        <v>27</v>
      </c>
      <c r="N9" s="94"/>
      <c r="O9" s="88" t="s">
        <v>19</v>
      </c>
    </row>
    <row r="10" spans="1:15" ht="20.25" customHeight="1" x14ac:dyDescent="0.2">
      <c r="A10" s="95" t="s">
        <v>123</v>
      </c>
      <c r="B10" s="88"/>
      <c r="C10" s="88"/>
      <c r="D10" s="94"/>
      <c r="E10" s="85"/>
      <c r="F10" s="94"/>
      <c r="G10" s="85"/>
      <c r="H10" s="94"/>
      <c r="I10" s="87"/>
      <c r="J10" s="94"/>
      <c r="K10" s="85"/>
      <c r="L10" s="94"/>
      <c r="M10" s="85"/>
      <c r="N10" s="94"/>
      <c r="O10" s="88"/>
    </row>
    <row r="11" spans="1:15" ht="20.25" customHeight="1" x14ac:dyDescent="0.2">
      <c r="A11" s="82" t="s">
        <v>54</v>
      </c>
      <c r="B11" s="88"/>
      <c r="C11" s="88"/>
      <c r="D11" s="94"/>
      <c r="E11" s="85"/>
      <c r="F11" s="94"/>
      <c r="G11" s="85"/>
      <c r="H11" s="94"/>
      <c r="I11" s="87"/>
      <c r="J11" s="94"/>
      <c r="K11" s="85"/>
      <c r="L11" s="94"/>
      <c r="M11" s="85"/>
      <c r="N11" s="94"/>
      <c r="O11" s="88"/>
    </row>
    <row r="12" spans="1:15" ht="20.25" customHeight="1" x14ac:dyDescent="0.2">
      <c r="A12" s="88"/>
      <c r="B12" s="96" t="s">
        <v>41</v>
      </c>
      <c r="C12" s="88"/>
      <c r="D12" s="94"/>
      <c r="E12" s="85"/>
      <c r="F12" s="94"/>
      <c r="G12" s="85"/>
      <c r="H12" s="94"/>
      <c r="I12" s="87"/>
      <c r="J12" s="94"/>
      <c r="K12" s="85"/>
      <c r="L12" s="94"/>
      <c r="M12" s="85"/>
      <c r="N12" s="94"/>
      <c r="O12" s="88"/>
    </row>
    <row r="13" spans="1:15" ht="20.25" customHeight="1" x14ac:dyDescent="0.2">
      <c r="A13" s="88"/>
      <c r="B13" s="96" t="s">
        <v>64</v>
      </c>
      <c r="C13" s="88"/>
      <c r="D13" s="94"/>
      <c r="E13" s="85"/>
      <c r="F13" s="94"/>
      <c r="G13" s="85"/>
      <c r="H13" s="94"/>
      <c r="I13" s="87"/>
      <c r="J13" s="94"/>
      <c r="K13" s="85"/>
      <c r="L13" s="94"/>
      <c r="M13" s="85"/>
      <c r="N13" s="94"/>
      <c r="O13" s="88"/>
    </row>
    <row r="14" spans="1:15" ht="20.25" customHeight="1" x14ac:dyDescent="0.2">
      <c r="A14" s="88"/>
      <c r="B14" s="96" t="s">
        <v>65</v>
      </c>
      <c r="C14" s="88"/>
      <c r="D14" s="94"/>
      <c r="E14" s="97">
        <v>17275955</v>
      </c>
      <c r="F14" s="94"/>
      <c r="G14" s="97">
        <v>19666470</v>
      </c>
      <c r="H14" s="94"/>
      <c r="I14" s="92">
        <v>97.18</v>
      </c>
      <c r="J14" s="94"/>
      <c r="K14" s="97">
        <v>17500780</v>
      </c>
      <c r="L14" s="94"/>
      <c r="M14" s="97">
        <v>20821476</v>
      </c>
      <c r="N14" s="94"/>
      <c r="O14" s="92">
        <v>96.64</v>
      </c>
    </row>
    <row r="15" spans="1:15" ht="20.25" customHeight="1" x14ac:dyDescent="0.2">
      <c r="A15" s="95" t="s">
        <v>42</v>
      </c>
      <c r="B15" s="88"/>
      <c r="C15" s="88"/>
      <c r="D15" s="94"/>
      <c r="E15" s="97">
        <f>SUM(E14)</f>
        <v>17275955</v>
      </c>
      <c r="F15" s="94"/>
      <c r="G15" s="97">
        <f>SUM(G14)</f>
        <v>19666470</v>
      </c>
      <c r="H15" s="94"/>
      <c r="I15" s="98">
        <f>SUM(I14)</f>
        <v>97.18</v>
      </c>
      <c r="J15" s="94"/>
      <c r="K15" s="97">
        <f>SUM(K14)</f>
        <v>17500780</v>
      </c>
      <c r="L15" s="94"/>
      <c r="M15" s="97">
        <f>SUM(M14)</f>
        <v>20821476</v>
      </c>
      <c r="N15" s="94"/>
      <c r="O15" s="98">
        <f>SUM(O14)</f>
        <v>96.64</v>
      </c>
    </row>
    <row r="16" spans="1:15" ht="20.25" customHeight="1" x14ac:dyDescent="0.2">
      <c r="A16" s="88"/>
      <c r="B16" s="88"/>
      <c r="C16" s="88"/>
      <c r="D16" s="94"/>
      <c r="E16" s="85"/>
      <c r="F16" s="94"/>
      <c r="G16" s="85"/>
      <c r="H16" s="94"/>
      <c r="I16" s="87"/>
      <c r="J16" s="94"/>
      <c r="K16" s="85"/>
      <c r="L16" s="94"/>
      <c r="M16" s="99"/>
      <c r="N16" s="94"/>
      <c r="O16" s="87"/>
    </row>
    <row r="17" spans="1:15" ht="20.25" customHeight="1" x14ac:dyDescent="0.2">
      <c r="A17" s="95" t="s">
        <v>122</v>
      </c>
      <c r="B17" s="88"/>
      <c r="C17" s="88"/>
      <c r="D17" s="94"/>
      <c r="E17" s="100"/>
      <c r="F17" s="94"/>
      <c r="G17" s="85"/>
      <c r="H17" s="94"/>
      <c r="I17" s="87"/>
      <c r="J17" s="94"/>
      <c r="K17" s="100"/>
      <c r="L17" s="94"/>
      <c r="M17" s="85"/>
      <c r="N17" s="94"/>
      <c r="O17" s="87"/>
    </row>
    <row r="18" spans="1:15" ht="20.25" customHeight="1" x14ac:dyDescent="0.2">
      <c r="A18" s="82" t="s">
        <v>40</v>
      </c>
      <c r="B18" s="88"/>
      <c r="C18" s="101" t="s">
        <v>55</v>
      </c>
      <c r="D18" s="94"/>
      <c r="E18" s="100"/>
      <c r="F18" s="94"/>
      <c r="G18" s="85"/>
      <c r="H18" s="94"/>
      <c r="J18" s="94"/>
      <c r="K18" s="100"/>
      <c r="L18" s="94"/>
      <c r="M18" s="85"/>
      <c r="N18" s="94"/>
      <c r="O18" s="102"/>
    </row>
    <row r="19" spans="1:15" ht="20.25" customHeight="1" x14ac:dyDescent="0.2">
      <c r="A19" s="95"/>
      <c r="B19" s="96" t="s">
        <v>81</v>
      </c>
      <c r="C19" s="103" t="s">
        <v>92</v>
      </c>
      <c r="D19" s="94"/>
      <c r="E19" s="104">
        <v>0</v>
      </c>
      <c r="F19" s="94"/>
      <c r="G19" s="104">
        <v>0</v>
      </c>
      <c r="H19" s="94"/>
      <c r="I19" s="104">
        <v>0</v>
      </c>
      <c r="J19" s="94"/>
      <c r="K19" s="104">
        <v>19995</v>
      </c>
      <c r="L19" s="94"/>
      <c r="M19" s="104">
        <v>19995</v>
      </c>
      <c r="N19" s="94"/>
      <c r="O19" s="105">
        <v>0.09</v>
      </c>
    </row>
    <row r="20" spans="1:15" ht="20.25" customHeight="1" x14ac:dyDescent="0.2">
      <c r="A20" s="95"/>
      <c r="B20" s="96" t="s">
        <v>82</v>
      </c>
      <c r="C20" s="103" t="s">
        <v>93</v>
      </c>
      <c r="D20" s="94"/>
      <c r="E20" s="104">
        <v>0</v>
      </c>
      <c r="F20" s="94"/>
      <c r="G20" s="104">
        <v>0</v>
      </c>
      <c r="H20" s="94"/>
      <c r="I20" s="104">
        <v>0</v>
      </c>
      <c r="J20" s="94"/>
      <c r="K20" s="104">
        <v>9994</v>
      </c>
      <c r="L20" s="94"/>
      <c r="M20" s="104">
        <v>9995</v>
      </c>
      <c r="N20" s="94"/>
      <c r="O20" s="105">
        <v>0.05</v>
      </c>
    </row>
    <row r="21" spans="1:15" ht="20.25" customHeight="1" x14ac:dyDescent="0.2">
      <c r="A21" s="95"/>
      <c r="B21" s="96" t="s">
        <v>83</v>
      </c>
      <c r="C21" s="103" t="s">
        <v>94</v>
      </c>
      <c r="D21" s="94"/>
      <c r="E21" s="104">
        <v>0</v>
      </c>
      <c r="F21" s="94"/>
      <c r="G21" s="104">
        <v>0</v>
      </c>
      <c r="H21" s="94"/>
      <c r="I21" s="104">
        <v>0</v>
      </c>
      <c r="J21" s="94"/>
      <c r="K21" s="104">
        <v>4996</v>
      </c>
      <c r="L21" s="94"/>
      <c r="M21" s="104">
        <v>4997</v>
      </c>
      <c r="N21" s="94"/>
      <c r="O21" s="105">
        <v>0.02</v>
      </c>
    </row>
    <row r="22" spans="1:15" ht="20.25" customHeight="1" x14ac:dyDescent="0.2">
      <c r="A22" s="95"/>
      <c r="B22" s="96" t="s">
        <v>84</v>
      </c>
      <c r="C22" s="103" t="s">
        <v>95</v>
      </c>
      <c r="D22" s="94"/>
      <c r="E22" s="104">
        <v>15000</v>
      </c>
      <c r="F22" s="94"/>
      <c r="G22" s="104">
        <v>15000</v>
      </c>
      <c r="H22" s="94"/>
      <c r="I22" s="106">
        <v>7.0000000000000007E-2</v>
      </c>
      <c r="J22" s="94"/>
      <c r="K22" s="104">
        <v>14983</v>
      </c>
      <c r="L22" s="94"/>
      <c r="M22" s="104">
        <v>14993</v>
      </c>
      <c r="N22" s="94"/>
      <c r="O22" s="105">
        <v>7.0000000000000007E-2</v>
      </c>
    </row>
    <row r="23" spans="1:15" ht="20.25" customHeight="1" x14ac:dyDescent="0.2">
      <c r="A23" s="95"/>
      <c r="B23" s="96" t="s">
        <v>85</v>
      </c>
      <c r="C23" s="103" t="s">
        <v>96</v>
      </c>
      <c r="D23" s="94"/>
      <c r="E23" s="104">
        <v>59983</v>
      </c>
      <c r="F23" s="94"/>
      <c r="G23" s="104">
        <v>59988</v>
      </c>
      <c r="H23" s="94"/>
      <c r="I23" s="106">
        <v>0.3</v>
      </c>
      <c r="J23" s="94"/>
      <c r="K23" s="104">
        <v>59912</v>
      </c>
      <c r="L23" s="94"/>
      <c r="M23" s="104">
        <v>59946</v>
      </c>
      <c r="N23" s="94"/>
      <c r="O23" s="105">
        <v>0.28000000000000003</v>
      </c>
    </row>
    <row r="24" spans="1:15" ht="20.25" customHeight="1" x14ac:dyDescent="0.2">
      <c r="A24" s="95"/>
      <c r="B24" s="96" t="s">
        <v>102</v>
      </c>
      <c r="C24" s="118" t="s">
        <v>103</v>
      </c>
      <c r="D24" s="94"/>
      <c r="E24" s="104">
        <v>49980</v>
      </c>
      <c r="F24" s="94"/>
      <c r="G24" s="104">
        <v>49981</v>
      </c>
      <c r="H24" s="94"/>
      <c r="I24" s="106">
        <v>0.25</v>
      </c>
      <c r="J24" s="94"/>
      <c r="K24" s="104">
        <v>0</v>
      </c>
      <c r="L24" s="94"/>
      <c r="M24" s="104">
        <v>0</v>
      </c>
      <c r="N24" s="94"/>
      <c r="O24" s="104">
        <v>0</v>
      </c>
    </row>
    <row r="25" spans="1:15" ht="20.25" customHeight="1" x14ac:dyDescent="0.2">
      <c r="A25" s="95"/>
      <c r="B25" s="96" t="s">
        <v>86</v>
      </c>
      <c r="C25" s="103" t="s">
        <v>97</v>
      </c>
      <c r="D25" s="94"/>
      <c r="E25" s="104">
        <v>99931</v>
      </c>
      <c r="F25" s="94"/>
      <c r="G25" s="104">
        <v>99919</v>
      </c>
      <c r="H25" s="94"/>
      <c r="I25" s="106">
        <v>0.49</v>
      </c>
      <c r="J25" s="94"/>
      <c r="K25" s="104">
        <v>99834</v>
      </c>
      <c r="L25" s="94"/>
      <c r="M25" s="104">
        <v>99869</v>
      </c>
      <c r="N25" s="94"/>
      <c r="O25" s="105">
        <v>0.46</v>
      </c>
    </row>
    <row r="26" spans="1:15" ht="20.25" customHeight="1" x14ac:dyDescent="0.2">
      <c r="A26" s="95"/>
      <c r="B26" s="96" t="s">
        <v>87</v>
      </c>
      <c r="C26" s="103" t="s">
        <v>98</v>
      </c>
      <c r="D26" s="94"/>
      <c r="E26" s="104">
        <v>7990</v>
      </c>
      <c r="F26" s="94"/>
      <c r="G26" s="104">
        <v>7993</v>
      </c>
      <c r="H26" s="94"/>
      <c r="I26" s="106">
        <v>0.04</v>
      </c>
      <c r="J26" s="94"/>
      <c r="K26" s="104">
        <v>7980</v>
      </c>
      <c r="L26" s="94"/>
      <c r="M26" s="104">
        <v>7994</v>
      </c>
      <c r="N26" s="94"/>
      <c r="O26" s="105">
        <v>0.04</v>
      </c>
    </row>
    <row r="27" spans="1:15" ht="20.25" customHeight="1" x14ac:dyDescent="0.2">
      <c r="A27" s="95"/>
      <c r="B27" s="96" t="s">
        <v>88</v>
      </c>
      <c r="C27" s="103" t="s">
        <v>99</v>
      </c>
      <c r="D27" s="94"/>
      <c r="E27" s="104">
        <v>106724</v>
      </c>
      <c r="F27" s="94"/>
      <c r="G27" s="104">
        <v>106795</v>
      </c>
      <c r="H27" s="94"/>
      <c r="I27" s="106">
        <v>0.53</v>
      </c>
      <c r="J27" s="94"/>
      <c r="K27" s="104">
        <v>106593</v>
      </c>
      <c r="L27" s="94"/>
      <c r="M27" s="104">
        <v>106723</v>
      </c>
      <c r="N27" s="94"/>
      <c r="O27" s="105">
        <v>0.49</v>
      </c>
    </row>
    <row r="28" spans="1:15" ht="20.25" customHeight="1" x14ac:dyDescent="0.2">
      <c r="A28" s="95"/>
      <c r="B28" s="96" t="s">
        <v>119</v>
      </c>
      <c r="C28" s="118" t="s">
        <v>104</v>
      </c>
      <c r="D28" s="94"/>
      <c r="E28" s="104">
        <v>81852</v>
      </c>
      <c r="F28" s="94"/>
      <c r="G28" s="104">
        <v>81877</v>
      </c>
      <c r="H28" s="94"/>
      <c r="I28" s="106">
        <v>0.4</v>
      </c>
      <c r="J28" s="94"/>
      <c r="K28" s="104">
        <v>0</v>
      </c>
      <c r="L28" s="94"/>
      <c r="M28" s="104">
        <v>0</v>
      </c>
      <c r="N28" s="94"/>
      <c r="O28" s="104">
        <v>0</v>
      </c>
    </row>
    <row r="29" spans="1:15" ht="20.25" customHeight="1" x14ac:dyDescent="0.2">
      <c r="A29" s="107" t="s">
        <v>91</v>
      </c>
      <c r="B29" s="96"/>
      <c r="C29" s="103"/>
      <c r="D29" s="96"/>
      <c r="E29" s="104"/>
      <c r="F29" s="96"/>
      <c r="G29" s="104"/>
      <c r="H29" s="96"/>
      <c r="I29" s="106"/>
      <c r="J29" s="96"/>
      <c r="K29" s="104"/>
      <c r="L29" s="96"/>
      <c r="M29" s="104"/>
      <c r="N29" s="96"/>
      <c r="O29" s="104"/>
    </row>
    <row r="30" spans="1:15" ht="20.25" customHeight="1" x14ac:dyDescent="0.2">
      <c r="A30" s="95"/>
      <c r="B30" s="96" t="s">
        <v>89</v>
      </c>
      <c r="C30" s="103" t="s">
        <v>100</v>
      </c>
      <c r="D30" s="94"/>
      <c r="E30" s="108">
        <v>0</v>
      </c>
      <c r="F30" s="94"/>
      <c r="G30" s="108">
        <v>0</v>
      </c>
      <c r="H30" s="94"/>
      <c r="I30" s="108">
        <v>0</v>
      </c>
      <c r="J30" s="94"/>
      <c r="K30" s="108">
        <v>199987</v>
      </c>
      <c r="L30" s="94"/>
      <c r="M30" s="108">
        <v>199987</v>
      </c>
      <c r="N30" s="94"/>
      <c r="O30" s="109">
        <v>0.93</v>
      </c>
    </row>
    <row r="31" spans="1:15" ht="20.25" customHeight="1" x14ac:dyDescent="0.2">
      <c r="A31" s="95"/>
      <c r="B31" s="96" t="s">
        <v>90</v>
      </c>
      <c r="C31" s="103" t="s">
        <v>79</v>
      </c>
      <c r="D31" s="94"/>
      <c r="E31" s="104">
        <v>0</v>
      </c>
      <c r="F31" s="94"/>
      <c r="G31" s="104">
        <v>0</v>
      </c>
      <c r="H31" s="94"/>
      <c r="I31" s="104">
        <v>0</v>
      </c>
      <c r="J31" s="94"/>
      <c r="K31" s="104">
        <v>199756</v>
      </c>
      <c r="L31" s="94"/>
      <c r="M31" s="104">
        <v>199860</v>
      </c>
      <c r="N31" s="94"/>
      <c r="O31" s="106">
        <v>0.93</v>
      </c>
    </row>
    <row r="32" spans="1:15" ht="20.25" customHeight="1" x14ac:dyDescent="0.2">
      <c r="A32" s="95"/>
      <c r="B32" s="96" t="s">
        <v>105</v>
      </c>
      <c r="C32" s="118" t="s">
        <v>107</v>
      </c>
      <c r="D32" s="94"/>
      <c r="E32" s="104">
        <v>49910</v>
      </c>
      <c r="F32" s="94"/>
      <c r="G32" s="104">
        <v>49929</v>
      </c>
      <c r="H32" s="94"/>
      <c r="I32" s="106">
        <v>0.25</v>
      </c>
      <c r="J32" s="94"/>
      <c r="K32" s="104">
        <v>0</v>
      </c>
      <c r="L32" s="94"/>
      <c r="M32" s="104">
        <v>0</v>
      </c>
      <c r="N32" s="94"/>
      <c r="O32" s="104">
        <v>0</v>
      </c>
    </row>
    <row r="33" spans="1:15" ht="20.25" customHeight="1" x14ac:dyDescent="0.2">
      <c r="A33" s="95"/>
      <c r="B33" s="96" t="s">
        <v>106</v>
      </c>
      <c r="C33" s="118" t="s">
        <v>108</v>
      </c>
      <c r="D33" s="94"/>
      <c r="E33" s="104">
        <v>99780</v>
      </c>
      <c r="F33" s="94"/>
      <c r="G33" s="104">
        <v>99817</v>
      </c>
      <c r="H33" s="94"/>
      <c r="I33" s="106">
        <v>0.49</v>
      </c>
      <c r="J33" s="94"/>
      <c r="K33" s="104">
        <v>0</v>
      </c>
      <c r="L33" s="94"/>
      <c r="M33" s="104">
        <v>0</v>
      </c>
      <c r="N33" s="94"/>
      <c r="O33" s="104">
        <v>0</v>
      </c>
    </row>
    <row r="34" spans="1:15" ht="20.25" customHeight="1" x14ac:dyDescent="0.2">
      <c r="A34" s="95" t="s">
        <v>30</v>
      </c>
      <c r="D34" s="84"/>
      <c r="E34" s="110">
        <f>SUM(E19:E33)</f>
        <v>571150</v>
      </c>
      <c r="F34" s="84"/>
      <c r="G34" s="110">
        <f>SUM(G19:G33)</f>
        <v>571299</v>
      </c>
      <c r="H34" s="84"/>
      <c r="I34" s="111">
        <f>SUM(I19:I33)</f>
        <v>2.8200000000000003</v>
      </c>
      <c r="J34" s="84"/>
      <c r="K34" s="110">
        <f>SUM(K19:K31)</f>
        <v>724030</v>
      </c>
      <c r="L34" s="84"/>
      <c r="M34" s="110">
        <f>SUM(M19:M31)</f>
        <v>724359</v>
      </c>
      <c r="N34" s="84"/>
      <c r="O34" s="111">
        <f>SUM(O19:O31)</f>
        <v>3.3600000000000003</v>
      </c>
    </row>
    <row r="35" spans="1:15" ht="20.25" customHeight="1" thickBot="1" x14ac:dyDescent="0.25">
      <c r="A35" s="95" t="s">
        <v>43</v>
      </c>
      <c r="D35" s="84"/>
      <c r="E35" s="112">
        <f>+E15+E34</f>
        <v>17847105</v>
      </c>
      <c r="F35" s="84"/>
      <c r="G35" s="112">
        <f>+G15+G34</f>
        <v>20237769</v>
      </c>
      <c r="H35" s="84"/>
      <c r="I35" s="113">
        <f>+I15+I34</f>
        <v>100</v>
      </c>
      <c r="J35" s="84"/>
      <c r="K35" s="112">
        <f>+K15+K34</f>
        <v>18224810</v>
      </c>
      <c r="L35" s="84"/>
      <c r="M35" s="112">
        <f>+M15+M34</f>
        <v>21545835</v>
      </c>
      <c r="N35" s="84"/>
      <c r="O35" s="113">
        <f>+O15+O34</f>
        <v>100</v>
      </c>
    </row>
    <row r="36" spans="1:15" ht="20.25" customHeight="1" thickTop="1" x14ac:dyDescent="0.2">
      <c r="A36" s="95"/>
      <c r="D36" s="84"/>
      <c r="E36" s="114"/>
      <c r="F36" s="84"/>
      <c r="G36" s="115">
        <f>G35-BS!I10</f>
        <v>0</v>
      </c>
      <c r="H36" s="84"/>
      <c r="I36" s="116"/>
      <c r="J36" s="84"/>
      <c r="K36" s="114"/>
      <c r="L36" s="84"/>
      <c r="M36" s="115"/>
      <c r="N36" s="84"/>
      <c r="O36" s="116"/>
    </row>
    <row r="37" spans="1:15" ht="20.25" customHeight="1" x14ac:dyDescent="0.2">
      <c r="A37" s="117" t="s">
        <v>28</v>
      </c>
      <c r="B37" s="86"/>
      <c r="C37" s="86"/>
      <c r="D37" s="86"/>
      <c r="F37" s="86"/>
      <c r="H37" s="86"/>
      <c r="J37" s="86"/>
      <c r="L37" s="86"/>
      <c r="N37" s="86"/>
    </row>
    <row r="38" spans="1:15" ht="21" customHeight="1" x14ac:dyDescent="0.2">
      <c r="A38" s="2"/>
      <c r="B38" s="2"/>
      <c r="C38" s="2"/>
      <c r="D38" s="2"/>
      <c r="E38" s="2"/>
      <c r="F38" s="2"/>
      <c r="H38" s="2"/>
      <c r="J38" s="2"/>
      <c r="K38" s="2"/>
      <c r="L38" s="2"/>
      <c r="N38" s="2"/>
    </row>
    <row r="39" spans="1:15" ht="21" customHeight="1" x14ac:dyDescent="0.2">
      <c r="A39" s="2"/>
      <c r="B39" s="2"/>
      <c r="C39" s="2"/>
      <c r="D39" s="2"/>
      <c r="E39" s="2"/>
      <c r="F39" s="2"/>
      <c r="H39" s="2"/>
      <c r="J39" s="2"/>
      <c r="K39" s="2"/>
      <c r="L39" s="2"/>
      <c r="N39" s="2"/>
    </row>
    <row r="40" spans="1:15" ht="21" customHeight="1" x14ac:dyDescent="0.2">
      <c r="A40" s="2"/>
      <c r="B40" s="2"/>
      <c r="C40" s="2"/>
      <c r="D40" s="2"/>
      <c r="E40" s="2"/>
      <c r="F40" s="2"/>
      <c r="H40" s="2"/>
      <c r="J40" s="2"/>
      <c r="K40" s="2"/>
      <c r="L40" s="2"/>
      <c r="N40" s="2"/>
    </row>
    <row r="41" spans="1:15" ht="21" customHeight="1" x14ac:dyDescent="0.2">
      <c r="A41" s="2"/>
      <c r="B41" s="2"/>
      <c r="C41" s="2"/>
      <c r="D41" s="2"/>
      <c r="E41" s="2"/>
      <c r="F41" s="2"/>
      <c r="H41" s="2"/>
      <c r="J41" s="2"/>
      <c r="K41" s="2"/>
      <c r="L41" s="2"/>
      <c r="N41" s="2"/>
    </row>
    <row r="42" spans="1:15" ht="21" customHeight="1" x14ac:dyDescent="0.2">
      <c r="A42" s="2"/>
      <c r="B42" s="2"/>
      <c r="C42" s="2"/>
      <c r="D42" s="2"/>
      <c r="E42" s="2"/>
      <c r="F42" s="2"/>
      <c r="H42" s="2"/>
      <c r="J42" s="2"/>
      <c r="K42" s="2"/>
      <c r="L42" s="2"/>
      <c r="N42" s="2"/>
    </row>
    <row r="43" spans="1:15" ht="21" customHeight="1" x14ac:dyDescent="0.2">
      <c r="A43" s="2"/>
      <c r="B43" s="2"/>
      <c r="C43" s="2"/>
      <c r="D43" s="2"/>
      <c r="E43" s="2"/>
      <c r="F43" s="2"/>
      <c r="H43" s="2"/>
      <c r="J43" s="2"/>
      <c r="K43" s="2"/>
      <c r="L43" s="2"/>
      <c r="N43" s="2"/>
    </row>
  </sheetData>
  <mergeCells count="7">
    <mergeCell ref="A8:C8"/>
    <mergeCell ref="A1:J1"/>
    <mergeCell ref="A2:J2"/>
    <mergeCell ref="A3:J3"/>
    <mergeCell ref="K5:O5"/>
    <mergeCell ref="E5:I5"/>
    <mergeCell ref="E6:I6"/>
  </mergeCells>
  <pageMargins left="0.81" right="0.39370078740157483" top="0.78740157480314965" bottom="0.3937007874015748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CD20C-4897-40E3-AB5B-2015B8541EB2}">
  <dimension ref="A1:Q74"/>
  <sheetViews>
    <sheetView showGridLines="0" view="pageBreakPreview" topLeftCell="A46" zoomScaleNormal="100" zoomScaleSheetLayoutView="100" workbookViewId="0">
      <selection activeCell="A51" sqref="A51"/>
    </sheetView>
  </sheetViews>
  <sheetFormatPr defaultRowHeight="23.45" customHeight="1" x14ac:dyDescent="0.2"/>
  <cols>
    <col min="1" max="1" width="14.28515625" style="9" customWidth="1"/>
    <col min="2" max="2" width="9.140625" style="9"/>
    <col min="3" max="3" width="12.5703125" style="9" customWidth="1"/>
    <col min="4" max="4" width="10.28515625" style="9" customWidth="1"/>
    <col min="5" max="5" width="2.5703125" style="9" customWidth="1"/>
    <col min="6" max="6" width="5.42578125" style="9" customWidth="1"/>
    <col min="7" max="7" width="2.7109375" style="9" customWidth="1"/>
    <col min="8" max="8" width="9.85546875" style="10" customWidth="1"/>
    <col min="9" max="9" width="1.42578125" style="9" customWidth="1"/>
    <col min="10" max="10" width="16.42578125" style="2" customWidth="1"/>
    <col min="11" max="11" width="0.85546875" style="11" customWidth="1"/>
    <col min="12" max="12" width="16.42578125" style="21" customWidth="1"/>
    <col min="13" max="13" width="0.85546875" style="9" customWidth="1"/>
    <col min="14" max="14" width="9.140625" style="9"/>
    <col min="15" max="15" width="13.7109375" style="9" bestFit="1" customWidth="1"/>
    <col min="16" max="16384" width="9.140625" style="9"/>
  </cols>
  <sheetData>
    <row r="1" spans="1:17" s="21" customFormat="1" ht="23.45" customHeight="1" x14ac:dyDescent="0.2">
      <c r="A1" s="9"/>
      <c r="B1" s="9"/>
      <c r="C1" s="9"/>
      <c r="D1" s="9"/>
      <c r="E1" s="9"/>
      <c r="F1" s="9"/>
      <c r="G1" s="9"/>
      <c r="H1" s="10"/>
      <c r="I1" s="9"/>
      <c r="K1" s="11"/>
      <c r="L1" s="7" t="s">
        <v>21</v>
      </c>
      <c r="M1" s="9"/>
      <c r="N1" s="9"/>
      <c r="O1" s="9"/>
    </row>
    <row r="2" spans="1:17" s="21" customFormat="1" ht="23.45" customHeight="1" x14ac:dyDescent="0.2">
      <c r="A2" s="125" t="s">
        <v>51</v>
      </c>
      <c r="B2" s="125"/>
      <c r="C2" s="125"/>
      <c r="D2" s="125"/>
      <c r="E2" s="125"/>
      <c r="F2" s="125"/>
      <c r="G2" s="125"/>
      <c r="H2" s="125"/>
      <c r="I2" s="125"/>
      <c r="J2" s="125"/>
      <c r="K2" s="11"/>
      <c r="M2" s="9"/>
      <c r="N2" s="9"/>
      <c r="O2" s="9"/>
    </row>
    <row r="3" spans="1:17" s="21" customFormat="1" ht="23.45" customHeight="1" x14ac:dyDescent="0.2">
      <c r="A3" s="125" t="s">
        <v>76</v>
      </c>
      <c r="B3" s="125"/>
      <c r="C3" s="125"/>
      <c r="D3" s="125"/>
      <c r="E3" s="125"/>
      <c r="F3" s="125"/>
      <c r="G3" s="125"/>
      <c r="H3" s="125"/>
      <c r="I3" s="125"/>
      <c r="J3" s="125"/>
      <c r="K3" s="11"/>
      <c r="M3" s="9"/>
      <c r="N3" s="9"/>
      <c r="O3" s="9"/>
    </row>
    <row r="4" spans="1:17" s="21" customFormat="1" ht="23.45" customHeight="1" x14ac:dyDescent="0.2">
      <c r="A4" s="29" t="s">
        <v>101</v>
      </c>
      <c r="B4" s="12"/>
      <c r="C4" s="12"/>
      <c r="D4" s="12"/>
      <c r="E4" s="12"/>
      <c r="F4" s="12"/>
      <c r="G4" s="12"/>
      <c r="H4" s="3"/>
      <c r="I4" s="12"/>
      <c r="K4" s="11"/>
      <c r="M4" s="9"/>
      <c r="N4" s="9"/>
      <c r="O4" s="9"/>
    </row>
    <row r="5" spans="1:17" s="21" customFormat="1" ht="23.45" customHeight="1" x14ac:dyDescent="0.2">
      <c r="A5" s="29"/>
      <c r="B5" s="12"/>
      <c r="C5" s="12"/>
      <c r="D5" s="12"/>
      <c r="E5" s="12"/>
      <c r="F5" s="12"/>
      <c r="G5" s="12"/>
      <c r="H5" s="3"/>
      <c r="I5" s="12"/>
      <c r="K5" s="11"/>
      <c r="L5" s="7" t="s">
        <v>22</v>
      </c>
      <c r="M5" s="9"/>
      <c r="N5" s="9"/>
      <c r="O5" s="9"/>
    </row>
    <row r="6" spans="1:17" s="21" customFormat="1" ht="23.45" customHeight="1" x14ac:dyDescent="0.2">
      <c r="A6" s="2"/>
      <c r="B6" s="2"/>
      <c r="C6" s="2"/>
      <c r="D6" s="2"/>
      <c r="E6" s="12"/>
      <c r="F6" s="12"/>
      <c r="G6" s="2"/>
      <c r="H6" s="79" t="s">
        <v>0</v>
      </c>
      <c r="I6" s="13"/>
      <c r="J6" s="68">
        <v>2564</v>
      </c>
      <c r="K6" s="67"/>
      <c r="L6" s="68">
        <v>2563</v>
      </c>
      <c r="M6" s="9"/>
      <c r="N6" s="9"/>
      <c r="O6" s="9"/>
      <c r="Q6" s="9"/>
    </row>
    <row r="7" spans="1:17" s="21" customFormat="1" ht="23.45" customHeight="1" x14ac:dyDescent="0.2">
      <c r="A7" s="1" t="s">
        <v>8</v>
      </c>
      <c r="B7" s="2"/>
      <c r="C7" s="2"/>
      <c r="D7" s="2"/>
      <c r="E7" s="2"/>
      <c r="F7" s="2"/>
      <c r="G7" s="2"/>
      <c r="H7" s="3"/>
      <c r="I7" s="12"/>
      <c r="J7" s="12"/>
      <c r="K7" s="11"/>
      <c r="L7" s="12"/>
      <c r="M7" s="9"/>
      <c r="N7" s="9"/>
      <c r="O7" s="9"/>
    </row>
    <row r="8" spans="1:17" s="21" customFormat="1" ht="23.45" customHeight="1" x14ac:dyDescent="0.2">
      <c r="A8" s="15" t="s">
        <v>44</v>
      </c>
      <c r="B8" s="2"/>
      <c r="C8" s="2"/>
      <c r="D8" s="2"/>
      <c r="E8" s="2"/>
      <c r="F8" s="2"/>
      <c r="G8" s="2"/>
      <c r="H8" s="3">
        <v>10</v>
      </c>
      <c r="I8" s="33"/>
      <c r="J8" s="34">
        <v>233585</v>
      </c>
      <c r="K8" s="16"/>
      <c r="L8" s="34">
        <v>306308</v>
      </c>
      <c r="M8" s="9"/>
      <c r="N8" s="9"/>
      <c r="O8" s="9"/>
    </row>
    <row r="9" spans="1:17" s="21" customFormat="1" ht="23.45" customHeight="1" x14ac:dyDescent="0.2">
      <c r="A9" s="1" t="s">
        <v>31</v>
      </c>
      <c r="B9" s="2"/>
      <c r="C9" s="2"/>
      <c r="D9" s="2"/>
      <c r="E9" s="2"/>
      <c r="F9" s="2"/>
      <c r="G9" s="2"/>
      <c r="H9" s="3"/>
      <c r="I9" s="33"/>
      <c r="J9" s="25">
        <f>SUM(J8:J8)</f>
        <v>233585</v>
      </c>
      <c r="K9" s="16"/>
      <c r="L9" s="25">
        <f>SUM(L8:L8)</f>
        <v>306308</v>
      </c>
      <c r="M9" s="9"/>
      <c r="N9" s="9"/>
      <c r="O9" s="9"/>
    </row>
    <row r="10" spans="1:17" s="21" customFormat="1" ht="23.45" customHeight="1" x14ac:dyDescent="0.2">
      <c r="A10" s="1" t="s">
        <v>9</v>
      </c>
      <c r="B10" s="2"/>
      <c r="C10" s="2"/>
      <c r="D10" s="2"/>
      <c r="E10" s="2"/>
      <c r="F10" s="2"/>
      <c r="G10" s="2"/>
      <c r="H10" s="3"/>
      <c r="I10" s="33"/>
      <c r="J10" s="36"/>
      <c r="K10" s="16"/>
      <c r="L10" s="36"/>
      <c r="M10" s="9"/>
      <c r="N10" s="9"/>
      <c r="O10" s="9"/>
    </row>
    <row r="11" spans="1:17" s="21" customFormat="1" ht="23.45" customHeight="1" x14ac:dyDescent="0.2">
      <c r="A11" s="5" t="s">
        <v>45</v>
      </c>
      <c r="B11" s="2"/>
      <c r="C11" s="2"/>
      <c r="D11" s="2"/>
      <c r="E11" s="2"/>
      <c r="F11" s="2"/>
      <c r="G11" s="2"/>
      <c r="H11" s="3" t="s">
        <v>121</v>
      </c>
      <c r="I11" s="33"/>
      <c r="J11" s="33">
        <v>2414</v>
      </c>
      <c r="K11" s="16"/>
      <c r="L11" s="33">
        <v>2431</v>
      </c>
      <c r="M11" s="9"/>
      <c r="N11" s="9"/>
      <c r="O11" s="9"/>
    </row>
    <row r="12" spans="1:17" s="21" customFormat="1" ht="23.45" customHeight="1" x14ac:dyDescent="0.2">
      <c r="A12" s="6" t="s">
        <v>23</v>
      </c>
      <c r="B12" s="2"/>
      <c r="C12" s="2"/>
      <c r="D12" s="2"/>
      <c r="E12" s="2"/>
      <c r="F12" s="2"/>
      <c r="G12" s="2"/>
      <c r="H12" s="3" t="s">
        <v>121</v>
      </c>
      <c r="I12" s="33"/>
      <c r="J12" s="32">
        <v>822</v>
      </c>
      <c r="K12" s="16"/>
      <c r="L12" s="32">
        <v>825</v>
      </c>
      <c r="M12" s="9"/>
      <c r="N12" s="9"/>
      <c r="O12" s="9"/>
    </row>
    <row r="13" spans="1:17" s="21" customFormat="1" ht="23.45" customHeight="1" x14ac:dyDescent="0.2">
      <c r="A13" s="6" t="s">
        <v>24</v>
      </c>
      <c r="B13" s="2"/>
      <c r="C13" s="2"/>
      <c r="D13" s="2"/>
      <c r="E13" s="2"/>
      <c r="F13" s="2"/>
      <c r="G13" s="2"/>
      <c r="H13" s="3">
        <v>11</v>
      </c>
      <c r="I13" s="33"/>
      <c r="J13" s="33">
        <v>1107</v>
      </c>
      <c r="K13" s="16"/>
      <c r="L13" s="33">
        <v>1008</v>
      </c>
      <c r="M13" s="9"/>
      <c r="N13" s="9"/>
      <c r="O13" s="9"/>
    </row>
    <row r="14" spans="1:17" s="21" customFormat="1" ht="23.45" customHeight="1" x14ac:dyDescent="0.2">
      <c r="A14" s="6" t="s">
        <v>25</v>
      </c>
      <c r="B14" s="2"/>
      <c r="C14" s="2"/>
      <c r="D14" s="2"/>
      <c r="E14" s="2"/>
      <c r="F14" s="2"/>
      <c r="G14" s="2"/>
      <c r="H14" s="3"/>
      <c r="I14" s="33"/>
      <c r="J14" s="33">
        <v>588</v>
      </c>
      <c r="K14" s="16"/>
      <c r="L14" s="33">
        <v>577</v>
      </c>
      <c r="M14" s="9"/>
      <c r="N14" s="9"/>
      <c r="O14" s="9"/>
    </row>
    <row r="15" spans="1:17" s="21" customFormat="1" ht="23.45" customHeight="1" x14ac:dyDescent="0.2">
      <c r="A15" s="5" t="s">
        <v>26</v>
      </c>
      <c r="B15" s="2"/>
      <c r="C15" s="2"/>
      <c r="D15" s="2"/>
      <c r="E15" s="2"/>
      <c r="F15" s="2"/>
      <c r="G15" s="2"/>
      <c r="H15" s="3"/>
      <c r="I15" s="33"/>
      <c r="J15" s="34">
        <v>1714</v>
      </c>
      <c r="K15" s="16"/>
      <c r="L15" s="34">
        <v>2206</v>
      </c>
      <c r="M15" s="9"/>
      <c r="N15" s="9"/>
      <c r="O15" s="9"/>
    </row>
    <row r="16" spans="1:17" s="21" customFormat="1" ht="23.45" customHeight="1" x14ac:dyDescent="0.2">
      <c r="A16" s="1" t="s">
        <v>10</v>
      </c>
      <c r="B16" s="2"/>
      <c r="C16" s="2"/>
      <c r="D16" s="2"/>
      <c r="E16" s="2"/>
      <c r="F16" s="2"/>
      <c r="G16" s="2"/>
      <c r="H16" s="3"/>
      <c r="I16" s="33"/>
      <c r="J16" s="35">
        <f>SUM(J11:J15)</f>
        <v>6645</v>
      </c>
      <c r="K16" s="16"/>
      <c r="L16" s="35">
        <f>SUM(L11:L15)</f>
        <v>7047</v>
      </c>
      <c r="M16" s="9"/>
      <c r="N16" s="9"/>
      <c r="O16" s="9"/>
    </row>
    <row r="17" spans="1:15" s="21" customFormat="1" ht="23.45" customHeight="1" x14ac:dyDescent="0.2">
      <c r="A17" s="29" t="s">
        <v>33</v>
      </c>
      <c r="B17" s="2"/>
      <c r="C17" s="2"/>
      <c r="D17" s="2"/>
      <c r="E17" s="2"/>
      <c r="F17" s="2"/>
      <c r="G17" s="2"/>
      <c r="H17" s="3"/>
      <c r="I17" s="33"/>
      <c r="J17" s="37">
        <f>SUM(J9,)-J16</f>
        <v>226940</v>
      </c>
      <c r="K17" s="16"/>
      <c r="L17" s="37">
        <f>SUM(L9,)-L16</f>
        <v>299261</v>
      </c>
      <c r="M17" s="9"/>
      <c r="N17" s="9"/>
      <c r="O17" s="9"/>
    </row>
    <row r="18" spans="1:15" s="21" customFormat="1" ht="23.45" customHeight="1" x14ac:dyDescent="0.2">
      <c r="A18" s="1" t="s">
        <v>56</v>
      </c>
      <c r="B18" s="2"/>
      <c r="C18" s="2"/>
      <c r="D18" s="2"/>
      <c r="E18" s="2"/>
      <c r="F18" s="2"/>
      <c r="G18" s="2"/>
      <c r="H18" s="3"/>
      <c r="I18" s="33"/>
      <c r="J18" s="36"/>
      <c r="K18" s="16"/>
      <c r="L18" s="36"/>
      <c r="M18" s="9"/>
      <c r="N18" s="9"/>
      <c r="O18" s="9"/>
    </row>
    <row r="19" spans="1:15" s="21" customFormat="1" ht="23.45" customHeight="1" x14ac:dyDescent="0.2">
      <c r="A19" s="2" t="s">
        <v>112</v>
      </c>
      <c r="B19" s="2"/>
      <c r="C19" s="2"/>
      <c r="D19" s="2"/>
      <c r="E19" s="2"/>
      <c r="F19" s="2"/>
      <c r="G19" s="2"/>
      <c r="H19" s="3">
        <v>6</v>
      </c>
      <c r="I19" s="33"/>
      <c r="J19" s="36">
        <v>-18</v>
      </c>
      <c r="K19" s="16"/>
      <c r="L19" s="36">
        <v>0</v>
      </c>
      <c r="M19" s="9"/>
      <c r="N19" s="9"/>
      <c r="O19" s="9"/>
    </row>
    <row r="20" spans="1:15" s="21" customFormat="1" ht="23.45" customHeight="1" x14ac:dyDescent="0.2">
      <c r="A20" s="5" t="s">
        <v>109</v>
      </c>
      <c r="B20" s="2"/>
      <c r="C20" s="2"/>
      <c r="D20" s="2"/>
      <c r="E20" s="2"/>
      <c r="F20" s="2"/>
      <c r="G20" s="2"/>
      <c r="H20" s="3">
        <v>6</v>
      </c>
      <c r="I20" s="33"/>
      <c r="J20" s="38">
        <v>-930361</v>
      </c>
      <c r="K20" s="16"/>
      <c r="L20" s="38">
        <v>990766</v>
      </c>
      <c r="M20" s="9"/>
      <c r="N20" s="9"/>
      <c r="O20" s="9"/>
    </row>
    <row r="21" spans="1:15" s="21" customFormat="1" ht="23.45" customHeight="1" x14ac:dyDescent="0.2">
      <c r="A21" s="1" t="s">
        <v>110</v>
      </c>
      <c r="B21" s="2"/>
      <c r="C21" s="2"/>
      <c r="D21" s="2"/>
      <c r="E21" s="2"/>
      <c r="F21" s="2"/>
      <c r="G21" s="2"/>
      <c r="H21" s="3"/>
      <c r="I21" s="33"/>
      <c r="J21" s="35">
        <f>SUM(J19:J20)</f>
        <v>-930379</v>
      </c>
      <c r="K21" s="16"/>
      <c r="L21" s="35">
        <f>SUM(L19:L20)</f>
        <v>990766</v>
      </c>
      <c r="M21" s="9"/>
      <c r="N21" s="9"/>
      <c r="O21" s="9"/>
    </row>
    <row r="22" spans="1:15" s="21" customFormat="1" ht="23.45" customHeight="1" thickBot="1" x14ac:dyDescent="0.25">
      <c r="A22" s="29" t="s">
        <v>116</v>
      </c>
      <c r="B22" s="2"/>
      <c r="C22" s="2"/>
      <c r="D22" s="2"/>
      <c r="E22" s="2"/>
      <c r="F22" s="2"/>
      <c r="G22" s="2"/>
      <c r="H22" s="3"/>
      <c r="I22" s="33"/>
      <c r="J22" s="39">
        <f>SUM(J21,J17)</f>
        <v>-703439</v>
      </c>
      <c r="K22" s="16"/>
      <c r="L22" s="39">
        <f>SUM(L21,L17)</f>
        <v>1290027</v>
      </c>
      <c r="M22" s="9"/>
      <c r="N22" s="9"/>
      <c r="O22" s="9"/>
    </row>
    <row r="23" spans="1:15" s="21" customFormat="1" ht="23.45" customHeight="1" thickTop="1" x14ac:dyDescent="0.2">
      <c r="A23" s="6"/>
      <c r="B23" s="2"/>
      <c r="C23" s="2"/>
      <c r="D23" s="2"/>
      <c r="E23" s="2"/>
      <c r="F23" s="2"/>
      <c r="G23" s="2"/>
      <c r="H23" s="10"/>
      <c r="I23" s="9"/>
      <c r="J23" s="2"/>
      <c r="K23" s="11"/>
      <c r="M23" s="9"/>
      <c r="N23" s="9"/>
      <c r="O23" s="9"/>
    </row>
    <row r="24" spans="1:15" s="21" customFormat="1" ht="23.45" customHeight="1" x14ac:dyDescent="0.2">
      <c r="A24" s="2" t="s">
        <v>28</v>
      </c>
      <c r="B24" s="2"/>
      <c r="C24" s="2"/>
      <c r="D24" s="2"/>
      <c r="E24" s="2"/>
      <c r="F24" s="2"/>
      <c r="G24" s="2"/>
      <c r="H24" s="3"/>
      <c r="I24" s="2"/>
      <c r="J24" s="2"/>
      <c r="K24" s="11"/>
      <c r="M24" s="9"/>
      <c r="N24" s="9"/>
      <c r="O24" s="9"/>
    </row>
    <row r="25" spans="1:15" s="21" customFormat="1" ht="23.45" customHeight="1" x14ac:dyDescent="0.2">
      <c r="A25" s="9"/>
      <c r="B25" s="9"/>
      <c r="C25" s="9"/>
      <c r="D25" s="9"/>
      <c r="E25" s="9"/>
      <c r="F25" s="9"/>
      <c r="G25" s="9"/>
      <c r="H25" s="10"/>
      <c r="I25" s="9"/>
      <c r="K25" s="11"/>
      <c r="L25" s="7" t="s">
        <v>21</v>
      </c>
      <c r="M25" s="9"/>
      <c r="N25" s="9"/>
      <c r="O25" s="9"/>
    </row>
    <row r="26" spans="1:15" s="21" customFormat="1" ht="23.45" customHeight="1" x14ac:dyDescent="0.2">
      <c r="A26" s="125" t="s">
        <v>51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1"/>
      <c r="M26" s="9"/>
      <c r="N26" s="9"/>
      <c r="O26" s="9"/>
    </row>
    <row r="27" spans="1:15" s="21" customFormat="1" ht="23.45" customHeight="1" x14ac:dyDescent="0.2">
      <c r="A27" s="125" t="s">
        <v>11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1"/>
      <c r="M27" s="9"/>
      <c r="N27" s="9"/>
      <c r="O27" s="9"/>
    </row>
    <row r="28" spans="1:15" s="21" customFormat="1" ht="23.45" customHeight="1" x14ac:dyDescent="0.2">
      <c r="A28" s="29" t="str">
        <f>+A4</f>
        <v>สำหรับงวดสามเดือนสิ้นสุดวันที่ 31 มีนาคม 2564</v>
      </c>
      <c r="B28" s="29"/>
      <c r="C28" s="29"/>
      <c r="D28" s="29"/>
      <c r="E28" s="29"/>
      <c r="F28" s="29"/>
      <c r="G28" s="29"/>
      <c r="H28" s="29"/>
      <c r="I28" s="29"/>
      <c r="J28" s="29"/>
      <c r="K28" s="11"/>
      <c r="M28" s="9"/>
      <c r="N28" s="9"/>
      <c r="O28" s="9"/>
    </row>
    <row r="29" spans="1:15" s="21" customFormat="1" ht="23.45" customHeight="1" x14ac:dyDescent="0.2">
      <c r="A29" s="12"/>
      <c r="B29" s="12"/>
      <c r="C29" s="12"/>
      <c r="D29" s="12"/>
      <c r="E29" s="12"/>
      <c r="F29" s="12"/>
      <c r="G29" s="12"/>
      <c r="H29" s="3"/>
      <c r="I29" s="12"/>
      <c r="K29" s="11"/>
      <c r="L29" s="7" t="s">
        <v>22</v>
      </c>
      <c r="M29" s="9"/>
      <c r="N29" s="9"/>
      <c r="O29" s="9"/>
    </row>
    <row r="30" spans="1:15" s="21" customFormat="1" ht="23.45" customHeight="1" x14ac:dyDescent="0.2">
      <c r="A30" s="2"/>
      <c r="B30" s="2"/>
      <c r="C30" s="2"/>
      <c r="D30" s="2"/>
      <c r="E30" s="12"/>
      <c r="F30" s="12"/>
      <c r="G30" s="2"/>
      <c r="H30" s="79" t="s">
        <v>0</v>
      </c>
      <c r="I30" s="13"/>
      <c r="J30" s="68">
        <v>2564</v>
      </c>
      <c r="K30" s="14"/>
      <c r="L30" s="68">
        <v>2563</v>
      </c>
      <c r="M30" s="9"/>
      <c r="N30" s="9"/>
      <c r="O30" s="9"/>
    </row>
    <row r="31" spans="1:15" s="21" customFormat="1" ht="23.45" customHeight="1" x14ac:dyDescent="0.2">
      <c r="A31" s="1" t="s">
        <v>72</v>
      </c>
      <c r="B31" s="2"/>
      <c r="C31" s="2"/>
      <c r="D31" s="2"/>
      <c r="E31" s="2"/>
      <c r="F31" s="2"/>
      <c r="G31" s="2"/>
      <c r="H31" s="3"/>
      <c r="I31" s="2"/>
      <c r="J31" s="12"/>
      <c r="K31" s="11"/>
      <c r="L31" s="12"/>
      <c r="M31" s="9"/>
      <c r="N31" s="9"/>
      <c r="O31" s="9"/>
    </row>
    <row r="32" spans="1:15" ht="23.45" customHeight="1" x14ac:dyDescent="0.2">
      <c r="A32" s="2" t="s">
        <v>33</v>
      </c>
      <c r="B32" s="2"/>
      <c r="C32" s="2"/>
      <c r="D32" s="2"/>
      <c r="E32" s="2"/>
      <c r="F32" s="2"/>
      <c r="G32" s="2"/>
      <c r="I32" s="2"/>
      <c r="J32" s="33">
        <f>+J17</f>
        <v>226940</v>
      </c>
      <c r="K32" s="16"/>
      <c r="L32" s="33">
        <f>+L17</f>
        <v>299261</v>
      </c>
    </row>
    <row r="33" spans="1:12" ht="23.45" customHeight="1" x14ac:dyDescent="0.2">
      <c r="A33" s="2" t="s">
        <v>112</v>
      </c>
      <c r="B33" s="2"/>
      <c r="C33" s="2"/>
      <c r="D33" s="2"/>
      <c r="E33" s="2"/>
      <c r="F33" s="2"/>
      <c r="G33" s="2"/>
      <c r="H33" s="3">
        <v>6</v>
      </c>
      <c r="I33" s="2"/>
      <c r="J33" s="33">
        <v>-18</v>
      </c>
      <c r="K33" s="16"/>
      <c r="L33" s="33">
        <v>0</v>
      </c>
    </row>
    <row r="34" spans="1:12" ht="23.45" customHeight="1" x14ac:dyDescent="0.2">
      <c r="A34" s="2" t="s">
        <v>109</v>
      </c>
      <c r="B34" s="2"/>
      <c r="C34" s="2"/>
      <c r="D34" s="2"/>
      <c r="E34" s="2"/>
      <c r="F34" s="2"/>
      <c r="G34" s="2"/>
      <c r="H34" s="3">
        <v>6</v>
      </c>
      <c r="I34" s="2"/>
      <c r="J34" s="34">
        <f>+J20</f>
        <v>-930361</v>
      </c>
      <c r="K34" s="16"/>
      <c r="L34" s="34">
        <f>+L20</f>
        <v>990766</v>
      </c>
    </row>
    <row r="35" spans="1:12" ht="23.45" customHeight="1" x14ac:dyDescent="0.2">
      <c r="A35" s="1" t="s">
        <v>111</v>
      </c>
      <c r="B35" s="2"/>
      <c r="C35" s="2"/>
      <c r="D35" s="2"/>
      <c r="E35" s="2"/>
      <c r="F35" s="2"/>
      <c r="G35" s="2"/>
      <c r="H35" s="3"/>
      <c r="I35" s="2"/>
      <c r="J35" s="24">
        <f>SUM(J32:J34)</f>
        <v>-703439</v>
      </c>
      <c r="K35" s="16"/>
      <c r="L35" s="24">
        <f>SUM(L32:L34)</f>
        <v>1290027</v>
      </c>
    </row>
    <row r="36" spans="1:12" ht="23.45" customHeight="1" x14ac:dyDescent="0.2">
      <c r="A36" s="2" t="s">
        <v>57</v>
      </c>
      <c r="B36" s="2"/>
      <c r="C36" s="2"/>
      <c r="D36" s="2"/>
      <c r="E36" s="2"/>
      <c r="F36" s="2"/>
      <c r="G36" s="2"/>
      <c r="H36" s="3">
        <v>9</v>
      </c>
      <c r="I36" s="2"/>
      <c r="J36" s="34">
        <v>-417098</v>
      </c>
      <c r="K36" s="16"/>
      <c r="L36" s="34">
        <v>-396245</v>
      </c>
    </row>
    <row r="37" spans="1:12" ht="23.45" customHeight="1" x14ac:dyDescent="0.2">
      <c r="A37" s="1" t="s">
        <v>77</v>
      </c>
      <c r="B37" s="2"/>
      <c r="C37" s="2"/>
      <c r="D37" s="2"/>
      <c r="E37" s="2"/>
      <c r="F37" s="2"/>
      <c r="G37" s="2"/>
      <c r="H37" s="3"/>
      <c r="I37" s="2"/>
      <c r="J37" s="24">
        <f>SUM(J35:J36)</f>
        <v>-1120537</v>
      </c>
      <c r="K37" s="16"/>
      <c r="L37" s="24">
        <f>SUM(L35:L36)</f>
        <v>893782</v>
      </c>
    </row>
    <row r="38" spans="1:12" ht="23.45" customHeight="1" x14ac:dyDescent="0.2">
      <c r="A38" s="2" t="s">
        <v>12</v>
      </c>
      <c r="B38" s="2"/>
      <c r="C38" s="2"/>
      <c r="D38" s="2"/>
      <c r="E38" s="2"/>
      <c r="F38" s="2"/>
      <c r="G38" s="2"/>
      <c r="H38" s="3"/>
      <c r="I38" s="2"/>
      <c r="J38" s="30">
        <v>21925482</v>
      </c>
      <c r="K38" s="16"/>
      <c r="L38" s="30">
        <v>21115665</v>
      </c>
    </row>
    <row r="39" spans="1:12" ht="23.45" customHeight="1" thickBot="1" x14ac:dyDescent="0.25">
      <c r="A39" s="1" t="s">
        <v>13</v>
      </c>
      <c r="B39" s="2"/>
      <c r="C39" s="2"/>
      <c r="D39" s="2"/>
      <c r="E39" s="2"/>
      <c r="F39" s="2"/>
      <c r="G39" s="2"/>
      <c r="H39" s="3"/>
      <c r="I39" s="2"/>
      <c r="J39" s="28">
        <f>SUM(J37:J38)</f>
        <v>20804945</v>
      </c>
      <c r="K39" s="16"/>
      <c r="L39" s="28">
        <f>SUM(L37:L38)</f>
        <v>22009447</v>
      </c>
    </row>
    <row r="40" spans="1:12" ht="23.45" customHeight="1" thickTop="1" x14ac:dyDescent="0.2">
      <c r="A40" s="2"/>
      <c r="B40" s="2"/>
      <c r="C40" s="2"/>
      <c r="D40" s="2"/>
      <c r="E40" s="2"/>
      <c r="F40" s="2"/>
      <c r="G40" s="2"/>
      <c r="H40" s="3"/>
      <c r="I40" s="2"/>
      <c r="J40" s="74">
        <f>J39-BS!I22</f>
        <v>0</v>
      </c>
    </row>
    <row r="41" spans="1:12" ht="23.45" customHeight="1" x14ac:dyDescent="0.2">
      <c r="A41" s="2" t="s">
        <v>28</v>
      </c>
      <c r="B41" s="2"/>
      <c r="C41" s="2"/>
      <c r="D41" s="2"/>
      <c r="E41" s="2"/>
      <c r="F41" s="2"/>
      <c r="G41" s="2"/>
      <c r="H41" s="3"/>
      <c r="I41" s="2"/>
    </row>
    <row r="42" spans="1:12" ht="23.45" customHeight="1" x14ac:dyDescent="0.2">
      <c r="L42" s="7" t="s">
        <v>21</v>
      </c>
    </row>
    <row r="43" spans="1:12" ht="23.45" customHeight="1" x14ac:dyDescent="0.2">
      <c r="A43" s="125" t="s">
        <v>51</v>
      </c>
      <c r="B43" s="125"/>
      <c r="C43" s="125"/>
      <c r="D43" s="125"/>
      <c r="E43" s="125"/>
      <c r="F43" s="125"/>
      <c r="G43" s="125"/>
      <c r="H43" s="125"/>
      <c r="I43" s="125"/>
      <c r="J43" s="125"/>
    </row>
    <row r="44" spans="1:12" ht="23.45" customHeight="1" x14ac:dyDescent="0.2">
      <c r="A44" s="125" t="s">
        <v>14</v>
      </c>
      <c r="B44" s="125"/>
      <c r="C44" s="125"/>
      <c r="D44" s="125"/>
      <c r="E44" s="125"/>
      <c r="F44" s="125"/>
      <c r="G44" s="125"/>
      <c r="H44" s="125"/>
      <c r="I44" s="125"/>
      <c r="J44" s="125"/>
    </row>
    <row r="45" spans="1:12" ht="23.45" customHeight="1" x14ac:dyDescent="0.2">
      <c r="A45" s="29" t="str">
        <f>+A28</f>
        <v>สำหรับงวดสามเดือนสิ้นสุดวันที่ 31 มีนาคม 2564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2" ht="23.45" customHeight="1" x14ac:dyDescent="0.2">
      <c r="A46" s="12"/>
      <c r="B46" s="12"/>
      <c r="C46" s="12"/>
      <c r="D46" s="12"/>
      <c r="E46" s="12"/>
      <c r="F46" s="12"/>
      <c r="G46" s="12"/>
      <c r="H46" s="3"/>
      <c r="I46" s="12"/>
      <c r="L46" s="7" t="s">
        <v>22</v>
      </c>
    </row>
    <row r="47" spans="1:12" ht="23.45" customHeight="1" x14ac:dyDescent="0.2">
      <c r="B47" s="2"/>
      <c r="C47" s="2"/>
      <c r="D47" s="2"/>
      <c r="E47" s="2"/>
      <c r="F47" s="2"/>
      <c r="G47" s="2"/>
      <c r="H47" s="31"/>
      <c r="I47" s="13"/>
      <c r="J47" s="68">
        <v>2564</v>
      </c>
      <c r="L47" s="68">
        <v>2563</v>
      </c>
    </row>
    <row r="48" spans="1:12" ht="23.45" customHeight="1" x14ac:dyDescent="0.2">
      <c r="A48" s="1" t="s">
        <v>15</v>
      </c>
      <c r="B48" s="2"/>
      <c r="C48" s="2"/>
      <c r="D48" s="2"/>
      <c r="E48" s="2"/>
      <c r="F48" s="2"/>
      <c r="G48" s="2"/>
      <c r="H48" s="31"/>
      <c r="I48" s="13"/>
      <c r="J48" s="68"/>
      <c r="L48" s="68"/>
    </row>
    <row r="49" spans="1:12" ht="23.45" customHeight="1" x14ac:dyDescent="0.2">
      <c r="A49" s="18" t="s">
        <v>116</v>
      </c>
      <c r="B49" s="18"/>
      <c r="C49" s="18"/>
      <c r="D49" s="18"/>
      <c r="E49" s="18"/>
      <c r="F49" s="2"/>
      <c r="G49" s="2"/>
      <c r="H49" s="3"/>
      <c r="I49" s="2"/>
      <c r="J49" s="22">
        <f>+J35</f>
        <v>-703439</v>
      </c>
      <c r="K49" s="16"/>
      <c r="L49" s="22">
        <f>+L35</f>
        <v>1290027</v>
      </c>
    </row>
    <row r="50" spans="1:12" s="17" customFormat="1" ht="23.45" customHeight="1" x14ac:dyDescent="0.2">
      <c r="A50" s="18" t="s">
        <v>124</v>
      </c>
      <c r="B50" s="18"/>
      <c r="C50" s="18"/>
      <c r="D50" s="18"/>
      <c r="E50" s="18"/>
      <c r="F50" s="18"/>
      <c r="G50" s="18"/>
      <c r="H50" s="19"/>
      <c r="I50" s="18"/>
      <c r="J50" s="23"/>
      <c r="K50" s="20"/>
      <c r="L50" s="23"/>
    </row>
    <row r="51" spans="1:12" ht="23.45" customHeight="1" x14ac:dyDescent="0.2">
      <c r="A51" s="2" t="s">
        <v>73</v>
      </c>
      <c r="B51" s="2"/>
      <c r="C51" s="2"/>
      <c r="D51" s="2"/>
      <c r="E51" s="2"/>
      <c r="F51" s="2"/>
      <c r="G51" s="2"/>
      <c r="H51" s="3"/>
      <c r="I51" s="2"/>
      <c r="J51" s="24"/>
      <c r="K51" s="16"/>
      <c r="L51" s="24"/>
    </row>
    <row r="52" spans="1:12" ht="23.45" customHeight="1" x14ac:dyDescent="0.2">
      <c r="A52" s="2" t="s">
        <v>32</v>
      </c>
      <c r="B52" s="2"/>
      <c r="C52" s="2"/>
      <c r="D52" s="2"/>
      <c r="E52" s="2"/>
      <c r="F52" s="2"/>
      <c r="G52" s="2"/>
      <c r="H52" s="3"/>
      <c r="I52" s="2"/>
      <c r="J52" s="24">
        <v>-531696</v>
      </c>
      <c r="K52" s="16"/>
      <c r="L52" s="24">
        <v>-254907</v>
      </c>
    </row>
    <row r="53" spans="1:12" ht="23.45" customHeight="1" x14ac:dyDescent="0.2">
      <c r="A53" s="2" t="s">
        <v>50</v>
      </c>
      <c r="B53" s="2"/>
      <c r="C53" s="2"/>
      <c r="D53" s="2"/>
      <c r="E53" s="2"/>
      <c r="F53" s="2"/>
      <c r="G53" s="2"/>
      <c r="H53" s="3"/>
      <c r="I53" s="2"/>
      <c r="J53" s="22">
        <v>684722</v>
      </c>
      <c r="K53" s="16"/>
      <c r="L53" s="24">
        <v>155478</v>
      </c>
    </row>
    <row r="54" spans="1:12" ht="23.45" customHeight="1" x14ac:dyDescent="0.2">
      <c r="A54" s="2" t="s">
        <v>46</v>
      </c>
      <c r="B54" s="2"/>
      <c r="C54" s="2"/>
      <c r="D54" s="2"/>
      <c r="E54" s="2"/>
      <c r="F54" s="2"/>
      <c r="G54" s="2"/>
      <c r="H54" s="3"/>
      <c r="I54" s="2"/>
      <c r="J54" s="22">
        <v>-3481</v>
      </c>
      <c r="K54" s="16"/>
      <c r="L54" s="22">
        <v>-3046</v>
      </c>
    </row>
    <row r="55" spans="1:12" ht="23.45" customHeight="1" x14ac:dyDescent="0.2">
      <c r="A55" s="6" t="s">
        <v>113</v>
      </c>
      <c r="B55" s="2"/>
      <c r="C55" s="2"/>
      <c r="D55" s="2"/>
      <c r="E55" s="2"/>
      <c r="F55" s="2"/>
      <c r="G55" s="2"/>
      <c r="H55" s="3"/>
      <c r="I55" s="2"/>
      <c r="J55" s="22">
        <v>-201</v>
      </c>
      <c r="K55" s="16"/>
      <c r="L55" s="22">
        <v>-274</v>
      </c>
    </row>
    <row r="56" spans="1:12" ht="23.45" customHeight="1" x14ac:dyDescent="0.2">
      <c r="A56" s="2" t="s">
        <v>47</v>
      </c>
      <c r="B56" s="2"/>
      <c r="C56" s="2"/>
      <c r="D56" s="2"/>
      <c r="E56" s="2"/>
      <c r="F56" s="2"/>
      <c r="G56" s="2"/>
      <c r="H56" s="3"/>
      <c r="I56" s="2"/>
      <c r="J56" s="22">
        <v>-232925</v>
      </c>
      <c r="K56" s="16"/>
      <c r="L56" s="22">
        <v>-305434</v>
      </c>
    </row>
    <row r="57" spans="1:12" ht="23.45" customHeight="1" x14ac:dyDescent="0.2">
      <c r="A57" s="2" t="s">
        <v>63</v>
      </c>
      <c r="B57" s="2"/>
      <c r="C57" s="2"/>
      <c r="D57" s="2"/>
      <c r="E57" s="2"/>
      <c r="F57" s="2"/>
      <c r="G57" s="2"/>
      <c r="H57" s="3"/>
      <c r="I57" s="2"/>
      <c r="J57" s="22">
        <v>375230</v>
      </c>
      <c r="K57" s="16"/>
      <c r="L57" s="22">
        <v>356107</v>
      </c>
    </row>
    <row r="58" spans="1:12" ht="23.45" customHeight="1" x14ac:dyDescent="0.2">
      <c r="A58" s="2" t="s">
        <v>114</v>
      </c>
      <c r="B58" s="2"/>
      <c r="C58" s="2"/>
      <c r="D58" s="2"/>
      <c r="E58" s="2"/>
      <c r="F58" s="2"/>
      <c r="G58" s="2"/>
      <c r="H58" s="3"/>
      <c r="I58" s="2"/>
      <c r="J58" s="22">
        <v>18</v>
      </c>
      <c r="K58" s="16"/>
      <c r="L58" s="22">
        <v>0</v>
      </c>
    </row>
    <row r="59" spans="1:12" ht="23.45" customHeight="1" x14ac:dyDescent="0.2">
      <c r="A59" s="2" t="s">
        <v>117</v>
      </c>
      <c r="B59" s="4"/>
      <c r="C59" s="4"/>
      <c r="D59" s="4"/>
      <c r="E59" s="4"/>
      <c r="F59" s="4"/>
      <c r="G59" s="4"/>
      <c r="H59" s="8"/>
      <c r="I59" s="4"/>
      <c r="J59" s="24">
        <v>930361</v>
      </c>
      <c r="K59" s="16"/>
      <c r="L59" s="24">
        <v>-990766</v>
      </c>
    </row>
    <row r="60" spans="1:12" ht="23.45" customHeight="1" x14ac:dyDescent="0.2">
      <c r="A60" s="1" t="s">
        <v>58</v>
      </c>
      <c r="B60" s="2"/>
      <c r="C60" s="2"/>
      <c r="D60" s="2"/>
      <c r="E60" s="2"/>
      <c r="F60" s="2"/>
      <c r="G60" s="2"/>
      <c r="H60" s="3"/>
      <c r="I60" s="2"/>
      <c r="J60" s="25">
        <f>SUM(J49:J59)</f>
        <v>518589</v>
      </c>
      <c r="K60" s="16"/>
      <c r="L60" s="25">
        <f>SUM(L49:L59)</f>
        <v>247185</v>
      </c>
    </row>
    <row r="61" spans="1:12" ht="23.45" customHeight="1" x14ac:dyDescent="0.2">
      <c r="A61" s="1" t="s">
        <v>48</v>
      </c>
      <c r="B61" s="2"/>
      <c r="C61" s="2"/>
      <c r="D61" s="2"/>
      <c r="E61" s="2"/>
      <c r="F61" s="2"/>
      <c r="G61" s="2"/>
      <c r="H61" s="3"/>
      <c r="I61" s="2"/>
      <c r="J61" s="24"/>
      <c r="K61" s="16"/>
      <c r="L61" s="24"/>
    </row>
    <row r="62" spans="1:12" ht="23.45" customHeight="1" x14ac:dyDescent="0.2">
      <c r="A62" s="2" t="s">
        <v>61</v>
      </c>
      <c r="B62" s="2"/>
      <c r="C62" s="2"/>
      <c r="D62" s="2"/>
      <c r="E62" s="2"/>
      <c r="F62" s="2"/>
      <c r="G62" s="2"/>
      <c r="H62" s="3"/>
      <c r="I62" s="2"/>
      <c r="J62" s="71">
        <v>-417098</v>
      </c>
      <c r="K62" s="16"/>
      <c r="L62" s="71">
        <v>-396245</v>
      </c>
    </row>
    <row r="63" spans="1:12" ht="23.45" customHeight="1" x14ac:dyDescent="0.2">
      <c r="A63" s="1" t="s">
        <v>49</v>
      </c>
      <c r="B63" s="2"/>
      <c r="C63" s="2"/>
      <c r="D63" s="2"/>
      <c r="E63" s="2"/>
      <c r="F63" s="2"/>
      <c r="G63" s="2"/>
      <c r="H63" s="3"/>
      <c r="I63" s="2"/>
      <c r="J63" s="71">
        <f>SUM(J62)</f>
        <v>-417098</v>
      </c>
      <c r="K63" s="16"/>
      <c r="L63" s="71">
        <f>SUM(L62)</f>
        <v>-396245</v>
      </c>
    </row>
    <row r="64" spans="1:12" ht="23.45" customHeight="1" x14ac:dyDescent="0.2">
      <c r="A64" s="1" t="s">
        <v>118</v>
      </c>
      <c r="B64" s="2"/>
      <c r="C64" s="2"/>
      <c r="D64" s="2"/>
      <c r="E64" s="2"/>
      <c r="F64" s="2"/>
      <c r="G64" s="2"/>
      <c r="H64" s="3"/>
      <c r="I64" s="2"/>
      <c r="J64" s="22">
        <f>SUM(J63,J60)</f>
        <v>101491</v>
      </c>
      <c r="K64" s="16"/>
      <c r="L64" s="22">
        <f>SUM(L63,L60)</f>
        <v>-149060</v>
      </c>
    </row>
    <row r="65" spans="1:15" ht="23.45" customHeight="1" x14ac:dyDescent="0.2">
      <c r="A65" s="2" t="s">
        <v>59</v>
      </c>
      <c r="B65" s="2"/>
      <c r="C65" s="2"/>
      <c r="D65" s="2"/>
      <c r="E65" s="2"/>
      <c r="F65" s="2"/>
      <c r="G65" s="2"/>
      <c r="H65" s="3"/>
      <c r="I65" s="2"/>
      <c r="J65" s="26">
        <v>5006</v>
      </c>
      <c r="K65" s="16"/>
      <c r="L65" s="26">
        <v>161731</v>
      </c>
    </row>
    <row r="66" spans="1:15" ht="23.45" customHeight="1" thickBot="1" x14ac:dyDescent="0.25">
      <c r="A66" s="1" t="s">
        <v>120</v>
      </c>
      <c r="B66" s="2"/>
      <c r="C66" s="2"/>
      <c r="D66" s="2"/>
      <c r="E66" s="2" t="s">
        <v>20</v>
      </c>
      <c r="F66" s="2"/>
      <c r="G66" s="2"/>
      <c r="H66" s="3"/>
      <c r="I66" s="2"/>
      <c r="J66" s="27">
        <f>SUM(J64:J65)</f>
        <v>106497</v>
      </c>
      <c r="K66" s="16"/>
      <c r="L66" s="27">
        <f>SUM(L64:L65)</f>
        <v>12671</v>
      </c>
    </row>
    <row r="67" spans="1:15" ht="23.45" customHeight="1" thickTop="1" x14ac:dyDescent="0.2">
      <c r="A67" s="2"/>
      <c r="B67" s="2"/>
      <c r="C67" s="2"/>
      <c r="D67" s="2"/>
      <c r="E67" s="2"/>
      <c r="F67" s="2"/>
      <c r="G67" s="2"/>
      <c r="H67" s="3"/>
      <c r="I67" s="2"/>
      <c r="J67" s="22">
        <f>J66-BS!I11</f>
        <v>0</v>
      </c>
      <c r="K67" s="16"/>
      <c r="L67" s="72"/>
    </row>
    <row r="68" spans="1:15" s="2" customFormat="1" ht="23.45" customHeight="1" x14ac:dyDescent="0.2">
      <c r="A68" s="2" t="s">
        <v>28</v>
      </c>
      <c r="H68" s="3"/>
      <c r="K68" s="11"/>
      <c r="L68" s="21"/>
      <c r="M68" s="9"/>
      <c r="N68" s="9"/>
      <c r="O68" s="9"/>
    </row>
    <row r="69" spans="1:15" s="2" customFormat="1" ht="23.45" customHeight="1" x14ac:dyDescent="0.2">
      <c r="H69" s="3"/>
      <c r="K69" s="11"/>
      <c r="L69" s="21"/>
      <c r="M69" s="9"/>
      <c r="N69" s="9"/>
      <c r="O69" s="9"/>
    </row>
    <row r="70" spans="1:15" s="2" customFormat="1" ht="23.45" customHeight="1" x14ac:dyDescent="0.2">
      <c r="K70" s="11"/>
      <c r="L70" s="21"/>
      <c r="M70" s="9"/>
      <c r="N70" s="9"/>
      <c r="O70" s="9"/>
    </row>
    <row r="71" spans="1:15" s="2" customFormat="1" ht="23.45" customHeight="1" x14ac:dyDescent="0.2">
      <c r="K71" s="11"/>
      <c r="L71" s="21"/>
      <c r="M71" s="9"/>
      <c r="N71" s="9"/>
      <c r="O71" s="9"/>
    </row>
    <row r="72" spans="1:15" s="2" customFormat="1" ht="23.45" customHeight="1" x14ac:dyDescent="0.2">
      <c r="K72" s="11"/>
      <c r="L72" s="21"/>
      <c r="M72" s="9"/>
      <c r="N72" s="9"/>
      <c r="O72" s="9"/>
    </row>
    <row r="73" spans="1:15" ht="23.45" customHeight="1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15" ht="23.45" customHeight="1" x14ac:dyDescent="0.2">
      <c r="A74" s="2"/>
      <c r="B74" s="2"/>
      <c r="C74" s="2"/>
      <c r="D74" s="2"/>
      <c r="E74" s="2"/>
      <c r="F74" s="2"/>
      <c r="G74" s="2"/>
      <c r="H74" s="2"/>
      <c r="I74" s="2"/>
    </row>
  </sheetData>
  <mergeCells count="6">
    <mergeCell ref="A43:J43"/>
    <mergeCell ref="A44:J44"/>
    <mergeCell ref="A2:J2"/>
    <mergeCell ref="A3:J3"/>
    <mergeCell ref="A26:J26"/>
    <mergeCell ref="A27:J27"/>
  </mergeCells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4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BS</vt:lpstr>
      <vt:lpstr>securities</vt:lpstr>
      <vt:lpstr>PL</vt:lpstr>
      <vt:lpstr>BS!Print_Area</vt:lpstr>
      <vt:lpstr>PL!Print_Area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2021-05-10T04:04:43Z</cp:lastPrinted>
  <dcterms:created xsi:type="dcterms:W3CDTF">2007-04-20T07:22:18Z</dcterms:created>
  <dcterms:modified xsi:type="dcterms:W3CDTF">2025-12-18T09:59:38Z</dcterms:modified>
</cp:coreProperties>
</file>