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3\1\202005133040423T\"/>
    </mc:Choice>
  </mc:AlternateContent>
  <xr:revisionPtr revIDLastSave="0" documentId="8_{139B6E51-7A18-4FCA-ADF9-018E9A1DBE6A}" xr6:coauthVersionLast="47" xr6:coauthVersionMax="47" xr10:uidLastSave="{00000000-0000-0000-0000-000000000000}"/>
  <bookViews>
    <workbookView xWindow="-120" yWindow="-120" windowWidth="29040" windowHeight="15840" xr2:uid="{487E1682-E234-4568-A1D9-B7CE1F00B5DD}"/>
  </bookViews>
  <sheets>
    <sheet name="BS" sheetId="9" r:id="rId1"/>
    <sheet name="securities" sheetId="13" r:id="rId2"/>
    <sheet name="PL" sheetId="12" r:id="rId3"/>
  </sheets>
  <definedNames>
    <definedName name="_xlnm.Print_Area" localSheetId="0">BS!$A$1:$K$33</definedName>
    <definedName name="_xlnm.Print_Area" localSheetId="2">PL!$A$1:$M$67</definedName>
    <definedName name="_xlnm.Print_Area" localSheetId="1">securities!$A$1:$P$28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2" l="1"/>
  <c r="J17" i="12" s="1"/>
  <c r="J31" i="12" s="1"/>
  <c r="J34" i="12" s="1"/>
  <c r="L9" i="12"/>
  <c r="J16" i="12"/>
  <c r="L16" i="12"/>
  <c r="L17" i="12" s="1"/>
  <c r="J20" i="12"/>
  <c r="J21" i="12" s="1"/>
  <c r="L20" i="12"/>
  <c r="A27" i="12"/>
  <c r="J33" i="12"/>
  <c r="L33" i="12"/>
  <c r="A44" i="12"/>
  <c r="J61" i="12"/>
  <c r="L61" i="12"/>
  <c r="E15" i="13"/>
  <c r="G15" i="13"/>
  <c r="G26" i="13" s="1"/>
  <c r="I15" i="13"/>
  <c r="I26" i="13" s="1"/>
  <c r="K15" i="13"/>
  <c r="K26" i="13" s="1"/>
  <c r="M15" i="13"/>
  <c r="M26" i="13" s="1"/>
  <c r="O15" i="13"/>
  <c r="O26" i="13" s="1"/>
  <c r="E25" i="13"/>
  <c r="G25" i="13"/>
  <c r="I25" i="13"/>
  <c r="K25" i="13"/>
  <c r="M25" i="13"/>
  <c r="O25" i="13"/>
  <c r="E26" i="13"/>
  <c r="I14" i="9"/>
  <c r="K14" i="9"/>
  <c r="K18" i="9" s="1"/>
  <c r="I17" i="9"/>
  <c r="K17" i="9"/>
  <c r="I18" i="9"/>
  <c r="I22" i="9"/>
  <c r="K22" i="9"/>
  <c r="I24" i="9"/>
  <c r="K24" i="9"/>
  <c r="J48" i="12" l="1"/>
  <c r="J58" i="12" s="1"/>
  <c r="J62" i="12" s="1"/>
  <c r="J64" i="12" s="1"/>
  <c r="J36" i="12"/>
  <c r="J38" i="12" s="1"/>
  <c r="L21" i="12"/>
  <c r="L31" i="12"/>
  <c r="L34" i="12" s="1"/>
  <c r="L48" i="12" l="1"/>
  <c r="L58" i="12" s="1"/>
  <c r="L62" i="12" s="1"/>
  <c r="L64" i="12" s="1"/>
  <c r="L36" i="12"/>
  <c r="L38" i="12" s="1"/>
</calcChain>
</file>

<file path=xl/sharedStrings.xml><?xml version="1.0" encoding="utf-8"?>
<sst xmlns="http://schemas.openxmlformats.org/spreadsheetml/2006/main" count="142" uniqueCount="108">
  <si>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</si>
  <si>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</si>
  <si>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</si>
  <si>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</si>
  <si>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</si>
  <si>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</si>
  <si>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</si>
  <si>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</si>
  <si>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</si>
  <si>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</si>
  <si>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</si>
  <si>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</si>
  <si>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</si>
  <si>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</si>
  <si>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</si>
  <si>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</si>
  <si>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</si>
  <si>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</si>
  <si>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</si>
  <si>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</si>
  <si>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</si>
  <si>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</si>
  <si>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</si>
  <si>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</si>
  <si>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</si>
  <si>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</si>
  <si>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</si>
  <si>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การเพิ่มขึ้นในสินทรัพย์สุทธิจากการดำเนินงาน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</si>
  <si>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</si>
  <si>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</si>
  <si>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</si>
  <si>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</si>
  <si>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</si>
  <si>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>รายการกำไรสุทธิที่เกิดขึ้นจากเงินลงทุน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</si>
  <si>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</si>
  <si>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</si>
  <si>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</si>
  <si>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</si>
  <si>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</si>
  <si>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</si>
  <si>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</si>
  <si>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</si>
  <si>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</si>
  <si>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</si>
  <si>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</si>
  <si>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</si>
  <si>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</si>
  <si>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</si>
  <si>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</si>
  <si>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</si>
  <si>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</si>
  <si>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</si>
  <si>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</si>
  <si>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</si>
  <si>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</si>
  <si>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</si>
  <si>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</si>
  <si>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</si>
  <si>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รายการกำไรสุทธิจากเงินลงทุน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</si>
  <si>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</si>
  <si>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</si>
  <si>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การเพิ่มขึ้นของสินทรัพย์สุทธิจากการดำเนินงาน</t>
  </si>
  <si>
    <t>การแบ่งปันส่วนทุนให้ผู้ถือหน่วยลงทุนในระหว่างงวด</t>
  </si>
  <si>
    <t>ปรับกระทบรายการเพิ่มขึ้นในสินทรัพย์สุทธิจากการดำเนินงาน</t>
  </si>
  <si>
    <t>เงินสดสุทธิจากกิจกรรมดำเนินงาน</t>
  </si>
  <si>
    <t>เงินฝากธนาคาร ณ วันต้นงวด</t>
  </si>
  <si>
    <t xml:space="preserve">   กำไรสุทธิที่ยังไม่เกิดขึ้นจากการวัดมูลค่าเงินลงทุน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</si>
  <si>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</si>
  <si>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</si>
  <si>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</si>
  <si>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</si>
  <si>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ณ วันที่ 31 มีนาคม 2563</t>
  </si>
  <si>
    <t>31 มีนาคม 2563</t>
  </si>
  <si>
    <t>31 ธันวาคม 2562</t>
  </si>
  <si>
    <t>สำหรับงวดสามเดือนสิ้นสุดวันที่ 31 มีนาคม 2563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</si>
  <si>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</si>
  <si>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</si>
  <si>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ธนาคารแห่งประเทศไทย งวดที่ 41/91/62</t>
  </si>
  <si>
    <t>9 มกราคม 2563</t>
  </si>
  <si>
    <t>ธนาคารแห่งประเทศไทย งวดที่ 48/91/62</t>
  </si>
  <si>
    <t>27 กุมภาพันธ์ 2563</t>
  </si>
  <si>
    <t>ธนาคารแห่งประเทศไทย งวดที่ 43/182/62</t>
  </si>
  <si>
    <t>23 เมษายน 2563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</si>
  <si>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</si>
  <si>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</si>
  <si>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สินทรัพย์สุทธิต่อหน่วย (บาท)</t>
  </si>
  <si>
    <t>ผู้ช่วยกรรมการผู้จัดการ</t>
  </si>
  <si>
    <t>(สุณี แนวพานิช)</t>
  </si>
  <si>
    <t>ผู้อำนวยการอาวุโส</t>
  </si>
  <si>
    <t>การเพิ่มขึ้นของสินทรัพย์สุทธิจากการดำเนินงานในระหว่างงวด</t>
  </si>
  <si>
    <t xml:space="preserve">   ให้เป็นเงินสดสุทธิจากกิจกรรมดำเนินงาน</t>
  </si>
  <si>
    <t>จำนวนหน่วยลงทุนที่จำหน่ายแล้วทั้งหมด ณ วันปลายงวด/ปี (พันหน่วย)</t>
  </si>
  <si>
    <t>(ไพรัช มิคะเสน)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</si>
  <si>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</si>
  <si>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</si>
  <si>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งบกำไรขาดทุนเบ็ดเสร็จ</t>
  </si>
  <si>
    <t>12, 13</t>
  </si>
  <si>
    <t>เงินฝากธนาคาร ณ วันปลายงวด (หมายเหตุ 8)</t>
  </si>
  <si>
    <t xml:space="preserve">   (ราคาทุน: 18,592 ล้านบาท (31 ธันวาคม 2562: 18,672 ล้านบาท))</t>
  </si>
  <si>
    <t>ธนาคารแห่งประเทศไทย งวดที่ 53/182/62</t>
  </si>
  <si>
    <t>ธนาคารแห่งประเทศไทย งวดที่ 1/182/63</t>
  </si>
  <si>
    <t>ธนาคารแห่งประเทศไทย งวดที่ 8/182/63</t>
  </si>
  <si>
    <t>2 กรกฎาคม 2563</t>
  </si>
  <si>
    <t>9 กรกฎาคม 2563</t>
  </si>
  <si>
    <t>27 สิงหาคม 2563</t>
  </si>
  <si>
    <t>เงินฝากธนาคารลดลงสุทธิ</t>
  </si>
  <si>
    <t>การเพิ่มขึ้น (ลดลง) ของสินทรัพย์สุทธิในระหว่างงวด</t>
  </si>
  <si>
    <t xml:space="preserve">   ค่าใช้จ่ายค้างจ่ายเพิ่มขึ้น (ลดลง)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</si>
</sst>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207" formatCode="[$-F800]dddd\,\ mmmm\ dd\,\ yyyy"/>
    <numFmt numFmtId="208" formatCode="_-* #,##0_-;\-* #,##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theme="1"/>
      <name val="Angsana New"/>
      <family val="1"/>
    </font>
    <font>
      <i/>
      <sz val="16"/>
      <color theme="1"/>
      <name val="Angsana New"/>
      <family val="1"/>
    </font>
    <font>
      <sz val="16"/>
      <color rgb="FF00B0F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  <xf numFmtId="0" fontId="1" fillId="0" borderId="0"/>
    <xf numFmtId="0" fontId="9" fillId="0" borderId="0"/>
  </cellStyleXfs>
  <cellXfs count="132">
    <xf numFmtId="0" fontId="0" fillId="0" borderId="0" xfId="0"/>
    <xf numFmtId="37" fontId="4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vertical="center"/>
    </xf>
    <xf numFmtId="37" fontId="6" fillId="0" borderId="0" xfId="0" applyNumberFormat="1" applyFont="1" applyFill="1" applyAlignment="1">
      <alignment horizontal="center" vertical="center"/>
    </xf>
    <xf numFmtId="37" fontId="5" fillId="0" borderId="0" xfId="0" applyNumberFormat="1" applyFont="1" applyFill="1" applyBorder="1" applyAlignment="1">
      <alignment vertical="center"/>
    </xf>
    <xf numFmtId="37" fontId="5" fillId="0" borderId="0" xfId="0" quotePrefix="1" applyNumberFormat="1" applyFont="1" applyFill="1" applyAlignment="1">
      <alignment horizontal="left" vertical="center"/>
    </xf>
    <xf numFmtId="37" fontId="5" fillId="0" borderId="0" xfId="0" applyNumberFormat="1" applyFont="1" applyFill="1" applyAlignment="1">
      <alignment horizontal="left" vertical="center"/>
    </xf>
    <xf numFmtId="37" fontId="5" fillId="0" borderId="0" xfId="0" applyNumberFormat="1" applyFont="1" applyFill="1" applyBorder="1" applyAlignment="1">
      <alignment horizontal="right" vertical="center"/>
    </xf>
    <xf numFmtId="37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3" fontId="5" fillId="0" borderId="0" xfId="0" applyNumberFormat="1" applyFont="1" applyFill="1" applyBorder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37" fontId="12" fillId="0" borderId="0" xfId="0" applyNumberFormat="1" applyFont="1" applyFill="1" applyAlignment="1">
      <alignment vertical="center"/>
    </xf>
    <xf numFmtId="37" fontId="13" fillId="0" borderId="0" xfId="0" applyNumberFormat="1" applyFont="1" applyFill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41" fontId="5" fillId="0" borderId="0" xfId="1" applyNumberFormat="1" applyFont="1" applyFill="1" applyAlignment="1">
      <alignment vertical="center"/>
    </xf>
    <xf numFmtId="41" fontId="12" fillId="0" borderId="0" xfId="1" applyNumberFormat="1" applyFont="1" applyFill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1" xfId="1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center" vertical="center"/>
    </xf>
    <xf numFmtId="41" fontId="5" fillId="0" borderId="3" xfId="1" applyNumberFormat="1" applyFont="1" applyFill="1" applyBorder="1" applyAlignment="1">
      <alignment vertical="center"/>
    </xf>
    <xf numFmtId="0" fontId="5" fillId="0" borderId="0" xfId="3" applyFont="1" applyFill="1" applyAlignment="1">
      <alignment vertical="top"/>
    </xf>
    <xf numFmtId="0" fontId="5" fillId="0" borderId="0" xfId="3" applyFont="1" applyFill="1" applyAlignment="1">
      <alignment horizontal="center" vertical="top"/>
    </xf>
    <xf numFmtId="0" fontId="5" fillId="0" borderId="0" xfId="3" applyFont="1" applyFill="1" applyAlignment="1">
      <alignment horizontal="centerContinuous" vertical="top"/>
    </xf>
    <xf numFmtId="0" fontId="4" fillId="0" borderId="0" xfId="3" applyFont="1" applyFill="1" applyAlignment="1">
      <alignment vertical="top"/>
    </xf>
    <xf numFmtId="37" fontId="5" fillId="0" borderId="0" xfId="3" applyNumberFormat="1" applyFont="1" applyFill="1" applyAlignment="1">
      <alignment horizontal="centerContinuous" vertical="top"/>
    </xf>
    <xf numFmtId="173" fontId="5" fillId="0" borderId="4" xfId="1" applyNumberFormat="1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7" fillId="0" borderId="0" xfId="3" applyFont="1" applyFill="1" applyAlignment="1">
      <alignment horizontal="centerContinuous" vertical="top"/>
    </xf>
    <xf numFmtId="37" fontId="5" fillId="0" borderId="0" xfId="3" applyNumberFormat="1" applyFont="1" applyFill="1" applyAlignment="1">
      <alignment horizontal="center" vertical="top"/>
    </xf>
    <xf numFmtId="41" fontId="5" fillId="0" borderId="0" xfId="3" applyNumberFormat="1" applyFont="1" applyFill="1" applyAlignment="1">
      <alignment horizontal="center" vertical="top"/>
    </xf>
    <xf numFmtId="37" fontId="5" fillId="0" borderId="0" xfId="5" applyNumberFormat="1" applyFont="1" applyFill="1" applyAlignment="1">
      <alignment vertical="top"/>
    </xf>
    <xf numFmtId="43" fontId="5" fillId="0" borderId="0" xfId="1" applyFont="1" applyFill="1" applyAlignment="1">
      <alignment vertical="top"/>
    </xf>
    <xf numFmtId="37" fontId="4" fillId="0" borderId="0" xfId="0" applyNumberFormat="1" applyFont="1" applyFill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top"/>
    </xf>
    <xf numFmtId="0" fontId="12" fillId="0" borderId="0" xfId="3" applyFont="1" applyFill="1" applyAlignment="1">
      <alignment vertical="top"/>
    </xf>
    <xf numFmtId="0" fontId="12" fillId="0" borderId="0" xfId="3" applyFont="1" applyFill="1" applyAlignment="1">
      <alignment horizontal="centerContinuous" vertical="top"/>
    </xf>
    <xf numFmtId="41" fontId="12" fillId="0" borderId="0" xfId="3" applyNumberFormat="1" applyFont="1" applyFill="1" applyAlignment="1">
      <alignment horizontal="center" vertical="top"/>
    </xf>
    <xf numFmtId="37" fontId="7" fillId="0" borderId="0" xfId="0" applyNumberFormat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5" fillId="0" borderId="0" xfId="0" applyNumberFormat="1" applyFont="1" applyFill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4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2" xfId="0" applyNumberFormat="1" applyFont="1" applyFill="1" applyBorder="1" applyAlignment="1">
      <alignment vertical="top"/>
    </xf>
    <xf numFmtId="41" fontId="5" fillId="0" borderId="2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3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37" fontId="5" fillId="0" borderId="0" xfId="0" applyNumberFormat="1" applyFont="1" applyFill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top"/>
    </xf>
    <xf numFmtId="0" fontId="5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horizontal="center" vertical="top"/>
    </xf>
    <xf numFmtId="0" fontId="5" fillId="0" borderId="0" xfId="3" applyFont="1" applyFill="1" applyBorder="1" applyAlignment="1">
      <alignment vertical="top"/>
    </xf>
    <xf numFmtId="37" fontId="5" fillId="0" borderId="0" xfId="3" applyNumberFormat="1" applyFont="1" applyFill="1" applyAlignment="1">
      <alignment vertical="top"/>
    </xf>
    <xf numFmtId="43" fontId="5" fillId="0" borderId="0" xfId="1" applyFont="1" applyFill="1" applyAlignment="1">
      <alignment horizontal="center" vertical="top"/>
    </xf>
    <xf numFmtId="0" fontId="5" fillId="0" borderId="0" xfId="3" applyFont="1" applyFill="1" applyBorder="1" applyAlignment="1">
      <alignment horizontal="centerContinuous" vertical="top"/>
    </xf>
    <xf numFmtId="37" fontId="5" fillId="0" borderId="2" xfId="3" applyNumberFormat="1" applyFont="1" applyFill="1" applyBorder="1" applyAlignment="1">
      <alignment horizontal="center" vertical="top"/>
    </xf>
    <xf numFmtId="37" fontId="7" fillId="0" borderId="0" xfId="3" applyNumberFormat="1" applyFont="1" applyFill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0" fontId="7" fillId="0" borderId="0" xfId="3" applyFont="1" applyFill="1" applyAlignment="1">
      <alignment vertical="top"/>
    </xf>
    <xf numFmtId="37" fontId="4" fillId="0" borderId="0" xfId="3" applyNumberFormat="1" applyFont="1" applyFill="1" applyAlignment="1">
      <alignment vertical="top"/>
    </xf>
    <xf numFmtId="37" fontId="4" fillId="0" borderId="0" xfId="3" applyNumberFormat="1" applyFont="1" applyFill="1" applyBorder="1" applyAlignment="1">
      <alignment vertical="top"/>
    </xf>
    <xf numFmtId="43" fontId="4" fillId="0" borderId="0" xfId="1" applyFont="1" applyFill="1" applyBorder="1" applyAlignment="1">
      <alignment vertical="top"/>
    </xf>
    <xf numFmtId="0" fontId="8" fillId="0" borderId="0" xfId="0" quotePrefix="1" applyNumberFormat="1" applyFont="1" applyFill="1" applyBorder="1" applyAlignment="1">
      <alignment horizontal="center" vertical="top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2" xfId="3" applyNumberFormat="1" applyFont="1" applyFill="1" applyBorder="1" applyAlignment="1">
      <alignment horizontal="center" vertical="top"/>
    </xf>
    <xf numFmtId="41" fontId="5" fillId="0" borderId="0" xfId="3" applyNumberFormat="1" applyFont="1" applyFill="1" applyAlignment="1">
      <alignment horizontal="centerContinuous" vertical="top"/>
    </xf>
    <xf numFmtId="41" fontId="5" fillId="0" borderId="0" xfId="3" applyNumberFormat="1" applyFont="1" applyFill="1" applyAlignment="1">
      <alignment vertical="top"/>
    </xf>
    <xf numFmtId="41" fontId="5" fillId="0" borderId="2" xfId="1" applyNumberFormat="1" applyFont="1" applyFill="1" applyBorder="1" applyAlignment="1">
      <alignment vertical="center"/>
    </xf>
    <xf numFmtId="41" fontId="15" fillId="0" borderId="0" xfId="1" applyNumberFormat="1" applyFont="1" applyFill="1" applyAlignment="1">
      <alignment vertical="center"/>
    </xf>
    <xf numFmtId="41" fontId="5" fillId="0" borderId="1" xfId="3" applyNumberFormat="1" applyFont="1" applyFill="1" applyBorder="1" applyAlignment="1">
      <alignment vertical="top"/>
    </xf>
    <xf numFmtId="188" fontId="5" fillId="0" borderId="1" xfId="3" applyNumberFormat="1" applyFont="1" applyFill="1" applyBorder="1" applyAlignment="1">
      <alignment vertical="top"/>
    </xf>
    <xf numFmtId="41" fontId="5" fillId="0" borderId="4" xfId="3" applyNumberFormat="1" applyFont="1" applyFill="1" applyBorder="1" applyAlignment="1">
      <alignment vertical="top"/>
    </xf>
    <xf numFmtId="0" fontId="7" fillId="0" borderId="0" xfId="3" applyFont="1" applyFill="1" applyAlignment="1">
      <alignment horizontal="center" vertical="top"/>
    </xf>
    <xf numFmtId="41" fontId="5" fillId="0" borderId="0" xfId="1" applyNumberFormat="1" applyFont="1" applyFill="1" applyAlignment="1">
      <alignment horizontal="right" vertical="top"/>
    </xf>
    <xf numFmtId="207" fontId="5" fillId="0" borderId="0" xfId="3" applyNumberFormat="1" applyFont="1" applyFill="1" applyAlignment="1">
      <alignment horizontal="center" vertical="top"/>
    </xf>
    <xf numFmtId="43" fontId="5" fillId="0" borderId="0" xfId="1" applyFont="1" applyFill="1" applyAlignment="1">
      <alignment horizontal="right" vertical="top"/>
    </xf>
    <xf numFmtId="43" fontId="5" fillId="0" borderId="2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center" vertical="top"/>
    </xf>
    <xf numFmtId="188" fontId="5" fillId="0" borderId="4" xfId="3" applyNumberFormat="1" applyFont="1" applyFill="1" applyBorder="1" applyAlignment="1">
      <alignment vertical="top"/>
    </xf>
    <xf numFmtId="208" fontId="5" fillId="0" borderId="2" xfId="0" applyNumberFormat="1" applyFont="1" applyFill="1" applyBorder="1" applyAlignment="1">
      <alignment vertical="top"/>
    </xf>
    <xf numFmtId="172" fontId="5" fillId="0" borderId="0" xfId="0" applyNumberFormat="1" applyFont="1" applyFill="1" applyAlignment="1">
      <alignment horizontal="right" vertical="center"/>
    </xf>
    <xf numFmtId="0" fontId="5" fillId="0" borderId="5" xfId="0" applyFont="1" applyFill="1" applyBorder="1" applyAlignment="1">
      <alignment vertical="top"/>
    </xf>
    <xf numFmtId="37" fontId="5" fillId="0" borderId="5" xfId="0" applyNumberFormat="1" applyFont="1" applyFill="1" applyBorder="1" applyAlignment="1">
      <alignment vertical="top"/>
    </xf>
    <xf numFmtId="37" fontId="10" fillId="0" borderId="0" xfId="0" applyNumberFormat="1" applyFont="1" applyFill="1" applyBorder="1" applyAlignment="1">
      <alignment horizontal="center" vertical="center"/>
    </xf>
    <xf numFmtId="172" fontId="5" fillId="0" borderId="0" xfId="3" applyNumberFormat="1" applyFont="1" applyFill="1" applyAlignment="1">
      <alignment horizontal="center" vertical="top"/>
    </xf>
    <xf numFmtId="188" fontId="12" fillId="0" borderId="0" xfId="3" applyNumberFormat="1" applyFont="1" applyFill="1" applyAlignment="1">
      <alignment horizontal="center" vertical="top"/>
    </xf>
    <xf numFmtId="188" fontId="5" fillId="0" borderId="0" xfId="3" applyNumberFormat="1" applyFont="1" applyFill="1" applyAlignment="1">
      <alignment horizontal="center" vertical="top"/>
    </xf>
    <xf numFmtId="37" fontId="10" fillId="0" borderId="0" xfId="0" quotePrefix="1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2" xfId="3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37" fontId="5" fillId="0" borderId="7" xfId="0" applyNumberFormat="1" applyFont="1" applyFill="1" applyBorder="1" applyAlignment="1">
      <alignment horizontal="center" vertical="top"/>
    </xf>
    <xf numFmtId="37" fontId="4" fillId="0" borderId="0" xfId="0" applyNumberFormat="1" applyFont="1" applyFill="1" applyAlignment="1">
      <alignment horizontal="left" vertical="center"/>
    </xf>
  </cellXfs>
  <cellStyles count="7">
    <cellStyle name="Comma 2" xfId="2" xr:uid="{29C3812C-8085-4EDF-BF2B-FDA79B461502}"/>
    <cellStyle name="Normal 2" xfId="3" xr:uid="{1037278A-721D-41EC-803D-E9D853A0E645}"/>
    <cellStyle name="Normal 3" xfId="4" xr:uid="{1220EE96-2CC0-46EC-8E2A-E93CE7EDFBB8}"/>
    <cellStyle name="Normal 4" xfId="5" xr:uid="{7FC1A248-E087-421F-9921-827154872A9A}"/>
    <cellStyle name="Normal_MJLFT2" xfId="6" xr:uid="{05330016-EA37-4656-98F1-B3858B377E9E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CCF3D-9F8F-4868-B4F8-2E43CE2EA4C8}">
  <dimension ref="A1:Y32"/>
  <sheetViews>
    <sheetView showGridLines="0" tabSelected="1" view="pageBreakPreview" zoomScaleNormal="100" zoomScaleSheetLayoutView="100" workbookViewId="0">
      <selection activeCell="K23" sqref="K23"/>
    </sheetView>
  </sheetViews>
  <sheetFormatPr defaultRowHeight="24" customHeight="1" x14ac:dyDescent="0.2"/>
  <cols>
    <col min="1" max="3" width="9.140625" style="56"/>
    <col min="4" max="4" width="10" style="56" customWidth="1"/>
    <col min="5" max="5" width="5.7109375" style="56" customWidth="1"/>
    <col min="6" max="6" width="15.28515625" style="56" customWidth="1"/>
    <col min="7" max="7" width="7.5703125" style="57" customWidth="1"/>
    <col min="8" max="8" width="1.42578125" style="56" customWidth="1"/>
    <col min="9" max="9" width="16.7109375" style="66" customWidth="1"/>
    <col min="10" max="10" width="1.42578125" style="56" customWidth="1"/>
    <col min="11" max="11" width="16.7109375" style="66" customWidth="1"/>
    <col min="12" max="12" width="0.28515625" style="59" customWidth="1"/>
    <col min="13" max="13" width="12.5703125" style="60" bestFit="1" customWidth="1"/>
    <col min="14" max="14" width="22.42578125" style="56" customWidth="1"/>
    <col min="15" max="15" width="9.140625" style="56"/>
    <col min="16" max="16" width="13.7109375" style="56" bestFit="1" customWidth="1"/>
    <col min="17" max="18" width="9.140625" style="56"/>
    <col min="19" max="19" width="11.5703125" style="56" bestFit="1" customWidth="1"/>
    <col min="20" max="20" width="13.85546875" style="56" bestFit="1" customWidth="1"/>
    <col min="21" max="21" width="1.7109375" style="56" customWidth="1"/>
    <col min="22" max="22" width="11.5703125" style="56" bestFit="1" customWidth="1"/>
    <col min="23" max="23" width="12.28515625" style="56" bestFit="1" customWidth="1"/>
    <col min="24" max="24" width="2.28515625" style="56" customWidth="1"/>
    <col min="25" max="25" width="12.28515625" style="56" bestFit="1" customWidth="1"/>
    <col min="26" max="16384" width="9.140625" style="56"/>
  </cols>
  <sheetData>
    <row r="1" spans="1:25" ht="24" customHeight="1" x14ac:dyDescent="0.2">
      <c r="A1" s="61" t="s">
        <v>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25" ht="24" customHeight="1" x14ac:dyDescent="0.2">
      <c r="A2" s="61" t="s">
        <v>83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25" ht="24" customHeight="1" x14ac:dyDescent="0.2">
      <c r="A3" s="62" t="s">
        <v>71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25" ht="24" customHeight="1" x14ac:dyDescent="0.2">
      <c r="A4" s="62"/>
      <c r="B4" s="62"/>
      <c r="C4" s="62"/>
      <c r="D4" s="62"/>
      <c r="E4" s="62"/>
      <c r="F4" s="62"/>
      <c r="G4" s="62"/>
      <c r="H4" s="62"/>
      <c r="I4" s="58"/>
      <c r="J4" s="62"/>
      <c r="K4" s="58" t="s">
        <v>22</v>
      </c>
      <c r="L4" s="62"/>
    </row>
    <row r="5" spans="1:25" s="66" customFormat="1" ht="24" customHeight="1" x14ac:dyDescent="0.2">
      <c r="A5" s="63"/>
      <c r="B5" s="64"/>
      <c r="C5" s="63"/>
      <c r="D5" s="63"/>
      <c r="E5" s="64"/>
      <c r="F5" s="64"/>
      <c r="G5" s="124" t="s">
        <v>0</v>
      </c>
      <c r="I5" s="55" t="s">
        <v>72</v>
      </c>
      <c r="J5" s="55"/>
      <c r="K5" s="55" t="s">
        <v>73</v>
      </c>
      <c r="L5" s="67"/>
      <c r="M5" s="68"/>
    </row>
    <row r="6" spans="1:25" s="66" customFormat="1" ht="24" customHeight="1" x14ac:dyDescent="0.2">
      <c r="A6" s="63"/>
      <c r="B6" s="64"/>
      <c r="C6" s="63"/>
      <c r="D6" s="63"/>
      <c r="E6" s="64"/>
      <c r="F6" s="64"/>
      <c r="G6" s="65"/>
      <c r="I6" s="81" t="s">
        <v>37</v>
      </c>
      <c r="J6" s="55"/>
      <c r="K6" s="81" t="s">
        <v>36</v>
      </c>
      <c r="L6" s="67"/>
      <c r="M6" s="68"/>
    </row>
    <row r="7" spans="1:25" s="66" customFormat="1" ht="24" customHeight="1" x14ac:dyDescent="0.2">
      <c r="A7" s="63"/>
      <c r="B7" s="64"/>
      <c r="C7" s="63"/>
      <c r="D7" s="63"/>
      <c r="E7" s="64"/>
      <c r="F7" s="64"/>
      <c r="G7" s="65"/>
      <c r="I7" s="81" t="s">
        <v>38</v>
      </c>
      <c r="J7" s="55"/>
      <c r="K7" s="81"/>
      <c r="L7" s="67"/>
      <c r="M7" s="68"/>
    </row>
    <row r="8" spans="1:25" s="66" customFormat="1" ht="24" customHeight="1" x14ac:dyDescent="0.2">
      <c r="A8" s="61" t="s">
        <v>1</v>
      </c>
      <c r="M8" s="68"/>
      <c r="S8" s="67"/>
      <c r="T8" s="67"/>
      <c r="U8" s="67"/>
      <c r="V8" s="67"/>
      <c r="W8" s="67"/>
      <c r="X8" s="67"/>
      <c r="Y8" s="67"/>
    </row>
    <row r="9" spans="1:25" s="66" customFormat="1" ht="24" customHeight="1" x14ac:dyDescent="0.2">
      <c r="A9" s="66" t="s">
        <v>84</v>
      </c>
      <c r="G9" s="69"/>
      <c r="M9" s="68"/>
      <c r="S9" s="99"/>
      <c r="T9" s="99"/>
      <c r="U9" s="67"/>
      <c r="V9" s="100"/>
      <c r="W9" s="100"/>
      <c r="X9" s="67"/>
      <c r="Y9" s="67"/>
    </row>
    <row r="10" spans="1:25" s="66" customFormat="1" ht="24" customHeight="1" x14ac:dyDescent="0.2">
      <c r="A10" s="66" t="s">
        <v>98</v>
      </c>
      <c r="G10" s="70">
        <v>7</v>
      </c>
      <c r="H10" s="70">
        <v>8</v>
      </c>
      <c r="I10" s="71">
        <v>21508899</v>
      </c>
      <c r="J10" s="73"/>
      <c r="K10" s="71">
        <v>20598602</v>
      </c>
      <c r="M10" s="68"/>
      <c r="S10" s="67"/>
      <c r="T10" s="67"/>
      <c r="U10" s="67"/>
      <c r="V10" s="67"/>
      <c r="W10" s="67"/>
      <c r="X10" s="67"/>
      <c r="Y10" s="67"/>
    </row>
    <row r="11" spans="1:25" s="66" customFormat="1" ht="24" customHeight="1" x14ac:dyDescent="0.2">
      <c r="A11" s="72" t="s">
        <v>54</v>
      </c>
      <c r="E11" s="70"/>
      <c r="G11" s="70">
        <v>8</v>
      </c>
      <c r="H11" s="70"/>
      <c r="I11" s="71">
        <v>12671</v>
      </c>
      <c r="J11" s="73"/>
      <c r="K11" s="71">
        <v>161731</v>
      </c>
      <c r="M11" s="68"/>
      <c r="S11" s="67"/>
      <c r="T11" s="67"/>
      <c r="U11" s="67"/>
      <c r="V11" s="67"/>
      <c r="W11" s="67"/>
      <c r="X11" s="67"/>
      <c r="Y11" s="67"/>
    </row>
    <row r="12" spans="1:25" s="66" customFormat="1" ht="24" customHeight="1" x14ac:dyDescent="0.2">
      <c r="A12" s="72" t="s">
        <v>39</v>
      </c>
      <c r="E12" s="70"/>
      <c r="G12" s="70">
        <v>13</v>
      </c>
      <c r="H12" s="70"/>
      <c r="I12" s="71">
        <v>485332</v>
      </c>
      <c r="J12" s="73"/>
      <c r="K12" s="71">
        <v>356107</v>
      </c>
      <c r="M12" s="68"/>
      <c r="S12" s="67"/>
      <c r="T12" s="67"/>
      <c r="U12" s="67"/>
      <c r="V12" s="67"/>
      <c r="W12" s="67"/>
      <c r="X12" s="67"/>
      <c r="Y12" s="67"/>
    </row>
    <row r="13" spans="1:25" s="66" customFormat="1" ht="24" customHeight="1" x14ac:dyDescent="0.2">
      <c r="A13" s="72" t="s">
        <v>40</v>
      </c>
      <c r="E13" s="70"/>
      <c r="G13" s="70"/>
      <c r="H13" s="70"/>
      <c r="I13" s="74">
        <v>4642</v>
      </c>
      <c r="J13" s="73"/>
      <c r="K13" s="74">
        <v>1596</v>
      </c>
      <c r="M13" s="68"/>
      <c r="S13" s="67"/>
      <c r="T13" s="67"/>
      <c r="U13" s="67"/>
      <c r="V13" s="67"/>
      <c r="W13" s="67"/>
      <c r="X13" s="67"/>
      <c r="Y13" s="67"/>
    </row>
    <row r="14" spans="1:25" s="66" customFormat="1" ht="24" customHeight="1" x14ac:dyDescent="0.2">
      <c r="A14" s="61" t="s">
        <v>2</v>
      </c>
      <c r="I14" s="75">
        <f>SUM(I10:I13)</f>
        <v>22011544</v>
      </c>
      <c r="J14" s="71"/>
      <c r="K14" s="75">
        <f>SUM(K10:K13)</f>
        <v>21118036</v>
      </c>
      <c r="M14" s="68"/>
      <c r="S14" s="67"/>
      <c r="T14" s="67"/>
      <c r="U14" s="67"/>
      <c r="V14" s="67"/>
      <c r="W14" s="67"/>
      <c r="X14" s="67"/>
      <c r="Y14" s="67"/>
    </row>
    <row r="15" spans="1:25" s="66" customFormat="1" ht="24" customHeight="1" x14ac:dyDescent="0.2">
      <c r="A15" s="61" t="s">
        <v>3</v>
      </c>
      <c r="I15" s="71"/>
      <c r="J15" s="71"/>
      <c r="K15" s="71"/>
      <c r="M15" s="68"/>
      <c r="S15" s="67"/>
      <c r="T15" s="67"/>
      <c r="U15" s="67"/>
      <c r="V15" s="67"/>
      <c r="W15" s="67"/>
      <c r="X15" s="67"/>
      <c r="Y15" s="67"/>
    </row>
    <row r="16" spans="1:25" s="66" customFormat="1" ht="24" customHeight="1" x14ac:dyDescent="0.2">
      <c r="A16" s="66" t="s">
        <v>41</v>
      </c>
      <c r="E16" s="70"/>
      <c r="G16" s="70"/>
      <c r="H16" s="70"/>
      <c r="I16" s="74">
        <v>2097</v>
      </c>
      <c r="J16" s="73"/>
      <c r="K16" s="74">
        <v>2371</v>
      </c>
      <c r="M16" s="68"/>
      <c r="S16" s="67"/>
      <c r="T16" s="67"/>
      <c r="U16" s="67"/>
      <c r="V16" s="67"/>
      <c r="W16" s="67"/>
      <c r="X16" s="67"/>
      <c r="Y16" s="67"/>
    </row>
    <row r="17" spans="1:25" s="66" customFormat="1" ht="24" customHeight="1" x14ac:dyDescent="0.2">
      <c r="A17" s="76" t="s">
        <v>4</v>
      </c>
      <c r="E17" s="70"/>
      <c r="I17" s="75">
        <f>SUM(I16)</f>
        <v>2097</v>
      </c>
      <c r="J17" s="71"/>
      <c r="K17" s="75">
        <f>SUM(K16)</f>
        <v>2371</v>
      </c>
      <c r="M17" s="68"/>
      <c r="S17" s="67"/>
      <c r="T17" s="67"/>
      <c r="U17" s="67"/>
      <c r="V17" s="67"/>
      <c r="W17" s="67"/>
      <c r="X17" s="67"/>
      <c r="Y17" s="67"/>
    </row>
    <row r="18" spans="1:25" s="66" customFormat="1" ht="24" customHeight="1" thickBot="1" x14ac:dyDescent="0.25">
      <c r="A18" s="62" t="s">
        <v>5</v>
      </c>
      <c r="E18" s="70"/>
      <c r="I18" s="77">
        <f>+I14-I17</f>
        <v>22009447</v>
      </c>
      <c r="J18" s="71"/>
      <c r="K18" s="77">
        <f>+K14-K17</f>
        <v>21115665</v>
      </c>
      <c r="M18" s="68"/>
    </row>
    <row r="19" spans="1:25" s="66" customFormat="1" ht="24" customHeight="1" thickTop="1" x14ac:dyDescent="0.2">
      <c r="A19" s="62" t="s">
        <v>5</v>
      </c>
      <c r="I19" s="78"/>
      <c r="K19" s="78"/>
      <c r="M19" s="68"/>
    </row>
    <row r="20" spans="1:25" s="66" customFormat="1" ht="24" customHeight="1" x14ac:dyDescent="0.2">
      <c r="A20" s="66" t="s">
        <v>6</v>
      </c>
      <c r="G20" s="70">
        <v>9</v>
      </c>
      <c r="H20" s="70"/>
      <c r="I20" s="78">
        <v>20266889</v>
      </c>
      <c r="J20" s="70"/>
      <c r="K20" s="78">
        <v>20266889</v>
      </c>
      <c r="M20" s="68"/>
    </row>
    <row r="21" spans="1:25" s="66" customFormat="1" ht="24" customHeight="1" x14ac:dyDescent="0.2">
      <c r="A21" s="72" t="s">
        <v>7</v>
      </c>
      <c r="G21" s="70">
        <v>9</v>
      </c>
      <c r="H21" s="70"/>
      <c r="I21" s="116">
        <v>1742558</v>
      </c>
      <c r="J21" s="73"/>
      <c r="K21" s="116">
        <v>848776</v>
      </c>
      <c r="M21" s="68"/>
    </row>
    <row r="22" spans="1:25" s="66" customFormat="1" ht="24" customHeight="1" thickBot="1" x14ac:dyDescent="0.25">
      <c r="A22" s="61" t="s">
        <v>5</v>
      </c>
      <c r="I22" s="77">
        <f>SUM(I20:I21)</f>
        <v>22009447</v>
      </c>
      <c r="K22" s="77">
        <f>SUM(K20:K21)</f>
        <v>21115665</v>
      </c>
      <c r="M22" s="68"/>
    </row>
    <row r="23" spans="1:25" s="66" customFormat="1" ht="24" customHeight="1" thickTop="1" x14ac:dyDescent="0.2">
      <c r="I23" s="110"/>
      <c r="J23" s="71"/>
      <c r="K23" s="110"/>
      <c r="M23" s="68"/>
    </row>
    <row r="24" spans="1:25" s="66" customFormat="1" ht="24" customHeight="1" x14ac:dyDescent="0.2">
      <c r="A24" s="66" t="s">
        <v>85</v>
      </c>
      <c r="I24" s="117">
        <f>ROUNDDOWN(I22/I25,4)</f>
        <v>10.5535</v>
      </c>
      <c r="K24" s="117">
        <f>ROUNDDOWN(K22/K25,4)</f>
        <v>10.1249</v>
      </c>
      <c r="M24" s="68"/>
    </row>
    <row r="25" spans="1:25" s="66" customFormat="1" ht="24" customHeight="1" x14ac:dyDescent="0.2">
      <c r="A25" s="66" t="s">
        <v>91</v>
      </c>
      <c r="G25" s="78"/>
      <c r="H25" s="78"/>
      <c r="I25" s="78">
        <v>2085500</v>
      </c>
      <c r="J25" s="78"/>
      <c r="K25" s="78">
        <v>2085500</v>
      </c>
      <c r="M25" s="68"/>
    </row>
    <row r="26" spans="1:25" ht="24" customHeight="1" x14ac:dyDescent="0.2">
      <c r="A26" s="66"/>
      <c r="B26" s="66"/>
      <c r="C26" s="66"/>
      <c r="D26" s="66"/>
      <c r="E26" s="66"/>
      <c r="F26" s="66"/>
      <c r="G26" s="78"/>
      <c r="H26" s="79"/>
      <c r="I26" s="67"/>
      <c r="J26" s="79"/>
      <c r="K26" s="67"/>
      <c r="L26" s="78"/>
    </row>
    <row r="27" spans="1:25" ht="24" customHeight="1" x14ac:dyDescent="0.2">
      <c r="A27" s="66" t="s">
        <v>29</v>
      </c>
      <c r="B27" s="66"/>
      <c r="C27" s="66"/>
      <c r="D27" s="66"/>
      <c r="E27" s="66"/>
      <c r="F27" s="66"/>
      <c r="G27" s="66"/>
      <c r="H27" s="80"/>
      <c r="I27" s="67"/>
      <c r="J27" s="80"/>
      <c r="K27" s="67"/>
      <c r="L27" s="66"/>
    </row>
    <row r="28" spans="1:25" ht="24" customHeight="1" x14ac:dyDescent="0.2">
      <c r="A28" s="66"/>
      <c r="B28" s="66"/>
      <c r="C28" s="66"/>
      <c r="D28" s="66"/>
      <c r="E28" s="66"/>
      <c r="F28" s="66"/>
      <c r="G28" s="66"/>
      <c r="H28" s="66"/>
      <c r="J28" s="66"/>
      <c r="L28" s="66"/>
    </row>
    <row r="29" spans="1:25" ht="24" customHeight="1" x14ac:dyDescent="0.2">
      <c r="A29" s="66"/>
      <c r="B29" s="66"/>
      <c r="C29" s="66"/>
      <c r="D29" s="66"/>
      <c r="E29" s="66"/>
      <c r="F29" s="66"/>
      <c r="G29" s="66"/>
      <c r="H29" s="66"/>
      <c r="J29" s="66"/>
      <c r="L29" s="66"/>
    </row>
    <row r="30" spans="1:25" ht="24" customHeight="1" x14ac:dyDescent="0.2">
      <c r="A30" s="118"/>
      <c r="B30" s="118"/>
      <c r="C30" s="118"/>
      <c r="D30" s="118"/>
      <c r="H30" s="118"/>
      <c r="I30" s="119"/>
      <c r="J30" s="118"/>
      <c r="K30" s="119"/>
    </row>
    <row r="31" spans="1:25" ht="24" customHeight="1" x14ac:dyDescent="0.2">
      <c r="A31" s="125" t="s">
        <v>92</v>
      </c>
      <c r="B31" s="125"/>
      <c r="C31" s="125"/>
      <c r="D31" s="125"/>
      <c r="H31" s="125" t="s">
        <v>87</v>
      </c>
      <c r="I31" s="125"/>
      <c r="J31" s="125"/>
      <c r="K31" s="125"/>
    </row>
    <row r="32" spans="1:25" ht="24" customHeight="1" x14ac:dyDescent="0.2">
      <c r="A32" s="126" t="s">
        <v>86</v>
      </c>
      <c r="B32" s="126"/>
      <c r="C32" s="126"/>
      <c r="D32" s="126"/>
      <c r="H32" s="126" t="s">
        <v>88</v>
      </c>
      <c r="I32" s="126"/>
      <c r="J32" s="126"/>
      <c r="K32" s="126"/>
    </row>
  </sheetData>
  <mergeCells count="4">
    <mergeCell ref="A31:D31"/>
    <mergeCell ref="A32:D32"/>
    <mergeCell ref="H31:K31"/>
    <mergeCell ref="H32:K32"/>
  </mergeCells>
  <phoneticPr fontId="2" type="noConversion"/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1971-1C55-493C-B35A-6FBC7D79C62C}">
  <dimension ref="A1:O34"/>
  <sheetViews>
    <sheetView showGridLines="0" view="pageBreakPreview" zoomScaleNormal="100" zoomScaleSheetLayoutView="100" workbookViewId="0">
      <selection activeCell="D26" sqref="D26"/>
    </sheetView>
  </sheetViews>
  <sheetFormatPr defaultRowHeight="21" customHeight="1" x14ac:dyDescent="0.2"/>
  <cols>
    <col min="1" max="1" width="3.140625" style="28" customWidth="1"/>
    <col min="2" max="2" width="43.5703125" style="28" customWidth="1"/>
    <col min="3" max="3" width="18.7109375" style="28" customWidth="1"/>
    <col min="4" max="4" width="2" style="28" customWidth="1"/>
    <col min="5" max="5" width="14.5703125" style="28" customWidth="1"/>
    <col min="6" max="6" width="0.85546875" style="28" customWidth="1"/>
    <col min="7" max="7" width="14.5703125" style="28" customWidth="1"/>
    <col min="8" max="8" width="0.85546875" style="28" customWidth="1"/>
    <col min="9" max="9" width="14.5703125" style="40" customWidth="1"/>
    <col min="10" max="10" width="1.5703125" style="88" customWidth="1"/>
    <col min="11" max="11" width="14.5703125" style="28" customWidth="1"/>
    <col min="12" max="12" width="0.85546875" style="28" customWidth="1"/>
    <col min="13" max="13" width="14.5703125" style="28" customWidth="1"/>
    <col min="14" max="14" width="0.85546875" style="28" customWidth="1"/>
    <col min="15" max="15" width="14.5703125" style="28" customWidth="1"/>
    <col min="16" max="16" width="0.85546875" style="28" customWidth="1"/>
    <col min="17" max="16384" width="9.140625" style="28"/>
  </cols>
  <sheetData>
    <row r="1" spans="1:15" ht="20.25" customHeight="1" x14ac:dyDescent="0.2">
      <c r="A1" s="128" t="s">
        <v>53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5" ht="20.25" customHeight="1" x14ac:dyDescent="0.2">
      <c r="A2" s="128" t="s">
        <v>16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5" ht="20.25" customHeight="1" x14ac:dyDescent="0.2">
      <c r="A3" s="128" t="s">
        <v>71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5" ht="20.25" customHeight="1" x14ac:dyDescent="0.2">
      <c r="A4" s="84" t="s">
        <v>55</v>
      </c>
      <c r="B4" s="84"/>
      <c r="C4" s="84"/>
      <c r="D4" s="84"/>
      <c r="E4" s="84"/>
      <c r="F4" s="84"/>
      <c r="G4" s="84"/>
      <c r="H4" s="84"/>
      <c r="I4" s="84"/>
      <c r="J4" s="84"/>
    </row>
    <row r="5" spans="1:15" ht="20.25" customHeight="1" x14ac:dyDescent="0.2">
      <c r="A5" s="84"/>
      <c r="B5" s="84"/>
      <c r="C5" s="84"/>
      <c r="D5" s="84"/>
      <c r="E5" s="129" t="s">
        <v>72</v>
      </c>
      <c r="F5" s="129"/>
      <c r="G5" s="129"/>
      <c r="H5" s="129"/>
      <c r="I5" s="129"/>
      <c r="J5" s="85"/>
      <c r="K5" s="129" t="s">
        <v>73</v>
      </c>
      <c r="L5" s="129"/>
      <c r="M5" s="129"/>
      <c r="N5" s="129"/>
      <c r="O5" s="129"/>
    </row>
    <row r="6" spans="1:15" ht="20.25" customHeight="1" x14ac:dyDescent="0.2">
      <c r="A6" s="84"/>
      <c r="B6" s="84"/>
      <c r="C6" s="84"/>
      <c r="D6" s="84"/>
      <c r="E6" s="130" t="s">
        <v>21</v>
      </c>
      <c r="F6" s="130"/>
      <c r="G6" s="130"/>
      <c r="H6" s="130"/>
      <c r="I6" s="130"/>
      <c r="J6" s="85"/>
      <c r="K6" s="86"/>
      <c r="L6" s="86"/>
      <c r="M6" s="82" t="s">
        <v>36</v>
      </c>
      <c r="N6" s="86"/>
      <c r="O6" s="86"/>
    </row>
    <row r="7" spans="1:15" ht="20.25" customHeight="1" x14ac:dyDescent="0.2">
      <c r="D7" s="87"/>
      <c r="E7" s="37"/>
      <c r="G7" s="88"/>
      <c r="H7" s="88"/>
      <c r="I7" s="89" t="s">
        <v>17</v>
      </c>
      <c r="J7" s="28"/>
      <c r="K7" s="37"/>
      <c r="M7" s="88"/>
      <c r="N7" s="88"/>
      <c r="O7" s="29" t="s">
        <v>17</v>
      </c>
    </row>
    <row r="8" spans="1:15" s="94" customFormat="1" ht="20.25" customHeight="1" x14ac:dyDescent="0.2">
      <c r="A8" s="127" t="s">
        <v>67</v>
      </c>
      <c r="B8" s="127"/>
      <c r="C8" s="127"/>
      <c r="D8" s="90"/>
      <c r="E8" s="91" t="s">
        <v>69</v>
      </c>
      <c r="F8" s="36"/>
      <c r="G8" s="91" t="s">
        <v>18</v>
      </c>
      <c r="H8" s="92"/>
      <c r="I8" s="93" t="s">
        <v>30</v>
      </c>
      <c r="J8" s="36"/>
      <c r="K8" s="91" t="s">
        <v>69</v>
      </c>
      <c r="L8" s="36"/>
      <c r="M8" s="91" t="s">
        <v>18</v>
      </c>
      <c r="N8" s="92"/>
      <c r="O8" s="34" t="s">
        <v>30</v>
      </c>
    </row>
    <row r="9" spans="1:15" ht="20.25" customHeight="1" x14ac:dyDescent="0.2">
      <c r="A9" s="29"/>
      <c r="B9" s="29"/>
      <c r="C9" s="29"/>
      <c r="D9" s="35"/>
      <c r="E9" s="37" t="s">
        <v>28</v>
      </c>
      <c r="F9" s="30"/>
      <c r="G9" s="37" t="s">
        <v>28</v>
      </c>
      <c r="H9" s="37"/>
      <c r="I9" s="89" t="s">
        <v>19</v>
      </c>
      <c r="J9" s="30"/>
      <c r="K9" s="37" t="s">
        <v>28</v>
      </c>
      <c r="L9" s="30"/>
      <c r="M9" s="37" t="s">
        <v>28</v>
      </c>
      <c r="N9" s="37"/>
      <c r="O9" s="29" t="s">
        <v>19</v>
      </c>
    </row>
    <row r="10" spans="1:15" ht="20.25" customHeight="1" x14ac:dyDescent="0.2">
      <c r="A10" s="31" t="s">
        <v>93</v>
      </c>
      <c r="B10" s="29"/>
      <c r="C10" s="29"/>
      <c r="D10" s="35"/>
      <c r="E10" s="37"/>
      <c r="F10" s="30"/>
      <c r="G10" s="37"/>
      <c r="H10" s="37"/>
      <c r="I10" s="89"/>
      <c r="J10" s="30"/>
      <c r="K10" s="37"/>
      <c r="L10" s="30"/>
      <c r="M10" s="37"/>
      <c r="N10" s="37"/>
      <c r="O10" s="29"/>
    </row>
    <row r="11" spans="1:15" ht="20.25" customHeight="1" x14ac:dyDescent="0.2">
      <c r="A11" s="28" t="s">
        <v>56</v>
      </c>
      <c r="B11" s="29"/>
      <c r="C11" s="29"/>
      <c r="D11" s="35"/>
      <c r="E11" s="37"/>
      <c r="F11" s="30"/>
      <c r="G11" s="37"/>
      <c r="H11" s="37"/>
      <c r="I11" s="89"/>
      <c r="J11" s="30"/>
      <c r="K11" s="37"/>
      <c r="L11" s="30"/>
      <c r="M11" s="37"/>
      <c r="N11" s="37"/>
      <c r="O11" s="29"/>
    </row>
    <row r="12" spans="1:15" ht="20.25" customHeight="1" x14ac:dyDescent="0.2">
      <c r="A12" s="29"/>
      <c r="B12" s="43" t="s">
        <v>43</v>
      </c>
      <c r="C12" s="29"/>
      <c r="D12" s="35"/>
      <c r="E12" s="37"/>
      <c r="F12" s="30"/>
      <c r="G12" s="37"/>
      <c r="H12" s="37"/>
      <c r="I12" s="89"/>
      <c r="J12" s="30"/>
      <c r="K12" s="37"/>
      <c r="L12" s="30"/>
      <c r="M12" s="37"/>
      <c r="N12" s="37"/>
      <c r="O12" s="29"/>
    </row>
    <row r="13" spans="1:15" ht="20.25" customHeight="1" x14ac:dyDescent="0.2">
      <c r="A13" s="29"/>
      <c r="B13" s="43" t="s">
        <v>75</v>
      </c>
      <c r="C13" s="29"/>
      <c r="D13" s="35"/>
      <c r="E13" s="37"/>
      <c r="F13" s="30"/>
      <c r="G13" s="37"/>
      <c r="H13" s="37"/>
      <c r="I13" s="89"/>
      <c r="J13" s="30"/>
      <c r="K13" s="37"/>
      <c r="L13" s="30"/>
      <c r="M13" s="37"/>
      <c r="N13" s="37"/>
      <c r="O13" s="29"/>
    </row>
    <row r="14" spans="1:15" ht="20.25" customHeight="1" x14ac:dyDescent="0.2">
      <c r="A14" s="29"/>
      <c r="B14" s="43" t="s">
        <v>76</v>
      </c>
      <c r="C14" s="29"/>
      <c r="D14" s="35"/>
      <c r="E14" s="101">
        <v>17975852</v>
      </c>
      <c r="F14" s="29"/>
      <c r="G14" s="101">
        <v>20892690</v>
      </c>
      <c r="H14" s="37"/>
      <c r="I14" s="93">
        <v>97.14</v>
      </c>
      <c r="J14" s="30"/>
      <c r="K14" s="101">
        <v>18156851</v>
      </c>
      <c r="L14" s="30"/>
      <c r="M14" s="101">
        <v>20083050</v>
      </c>
      <c r="N14" s="37"/>
      <c r="O14" s="93">
        <v>97.5</v>
      </c>
    </row>
    <row r="15" spans="1:15" ht="20.25" customHeight="1" x14ac:dyDescent="0.2">
      <c r="A15" s="31" t="s">
        <v>44</v>
      </c>
      <c r="B15" s="29"/>
      <c r="C15" s="29"/>
      <c r="D15" s="35"/>
      <c r="E15" s="101">
        <f>SUM(E14)</f>
        <v>17975852</v>
      </c>
      <c r="F15" s="102"/>
      <c r="G15" s="101">
        <f>SUM(G14)</f>
        <v>20892690</v>
      </c>
      <c r="H15" s="37"/>
      <c r="I15" s="113">
        <f>SUM(I14)</f>
        <v>97.14</v>
      </c>
      <c r="J15" s="30"/>
      <c r="K15" s="101">
        <f>SUM(K14)</f>
        <v>18156851</v>
      </c>
      <c r="L15" s="102"/>
      <c r="M15" s="101">
        <f>SUM(M14)</f>
        <v>20083050</v>
      </c>
      <c r="N15" s="37"/>
      <c r="O15" s="113">
        <f>SUM(O14)</f>
        <v>97.5</v>
      </c>
    </row>
    <row r="16" spans="1:15" ht="20.25" customHeight="1" x14ac:dyDescent="0.2">
      <c r="A16" s="29"/>
      <c r="B16" s="29"/>
      <c r="C16" s="29"/>
      <c r="D16" s="35"/>
      <c r="E16" s="37"/>
      <c r="F16" s="30"/>
      <c r="G16" s="37"/>
      <c r="H16" s="37"/>
      <c r="I16" s="89"/>
      <c r="J16" s="30"/>
      <c r="K16" s="37"/>
      <c r="L16" s="30"/>
      <c r="M16" s="121"/>
      <c r="N16" s="37"/>
      <c r="O16" s="89"/>
    </row>
    <row r="17" spans="1:15" ht="20.25" customHeight="1" x14ac:dyDescent="0.2">
      <c r="A17" s="31" t="s">
        <v>94</v>
      </c>
      <c r="B17" s="29"/>
      <c r="C17" s="29"/>
      <c r="D17" s="35"/>
      <c r="E17" s="32"/>
      <c r="F17" s="30"/>
      <c r="G17" s="37"/>
      <c r="H17" s="37"/>
      <c r="I17" s="89"/>
      <c r="J17" s="30"/>
      <c r="K17" s="32"/>
      <c r="L17" s="30"/>
      <c r="M17" s="37"/>
      <c r="N17" s="37"/>
      <c r="O17" s="89"/>
    </row>
    <row r="18" spans="1:15" ht="20.25" customHeight="1" x14ac:dyDescent="0.2">
      <c r="A18" s="28" t="s">
        <v>42</v>
      </c>
      <c r="B18" s="29"/>
      <c r="C18" s="109" t="s">
        <v>57</v>
      </c>
      <c r="D18" s="35"/>
      <c r="E18" s="32"/>
      <c r="F18" s="30"/>
      <c r="G18" s="37"/>
      <c r="H18" s="37"/>
      <c r="J18" s="30"/>
      <c r="K18" s="32"/>
      <c r="L18" s="30"/>
      <c r="M18" s="37"/>
      <c r="N18" s="37"/>
      <c r="O18" s="40"/>
    </row>
    <row r="19" spans="1:15" ht="20.25" customHeight="1" x14ac:dyDescent="0.2">
      <c r="A19" s="31"/>
      <c r="B19" s="43" t="s">
        <v>77</v>
      </c>
      <c r="C19" s="111" t="s">
        <v>78</v>
      </c>
      <c r="D19" s="35"/>
      <c r="E19" s="45">
        <v>0</v>
      </c>
      <c r="F19" s="45"/>
      <c r="G19" s="45">
        <v>0</v>
      </c>
      <c r="H19" s="45"/>
      <c r="I19" s="45">
        <v>0</v>
      </c>
      <c r="J19" s="30"/>
      <c r="K19" s="45">
        <v>95970</v>
      </c>
      <c r="L19" s="45"/>
      <c r="M19" s="45">
        <v>95971</v>
      </c>
      <c r="N19" s="45"/>
      <c r="O19" s="114">
        <v>0.46</v>
      </c>
    </row>
    <row r="20" spans="1:15" ht="20.25" customHeight="1" x14ac:dyDescent="0.2">
      <c r="A20" s="31"/>
      <c r="B20" s="43" t="s">
        <v>79</v>
      </c>
      <c r="C20" s="111" t="s">
        <v>80</v>
      </c>
      <c r="D20" s="35"/>
      <c r="E20" s="45">
        <v>0</v>
      </c>
      <c r="F20" s="45"/>
      <c r="G20" s="45">
        <v>0</v>
      </c>
      <c r="H20" s="45"/>
      <c r="I20" s="45">
        <v>0</v>
      </c>
      <c r="J20" s="30"/>
      <c r="K20" s="45">
        <v>59884</v>
      </c>
      <c r="L20" s="45"/>
      <c r="M20" s="45">
        <v>59884</v>
      </c>
      <c r="N20" s="45"/>
      <c r="O20" s="114">
        <v>0.28999999999999998</v>
      </c>
    </row>
    <row r="21" spans="1:15" ht="20.25" customHeight="1" x14ac:dyDescent="0.2">
      <c r="A21" s="31"/>
      <c r="B21" s="43" t="s">
        <v>81</v>
      </c>
      <c r="C21" s="111" t="s">
        <v>82</v>
      </c>
      <c r="D21" s="35"/>
      <c r="E21" s="45">
        <v>360722</v>
      </c>
      <c r="F21" s="45"/>
      <c r="G21" s="45">
        <v>360766</v>
      </c>
      <c r="H21" s="45"/>
      <c r="I21" s="122">
        <v>1.68</v>
      </c>
      <c r="J21" s="30"/>
      <c r="K21" s="45">
        <v>359575</v>
      </c>
      <c r="L21" s="45"/>
      <c r="M21" s="45">
        <v>359697</v>
      </c>
      <c r="N21" s="45"/>
      <c r="O21" s="114">
        <v>1.75</v>
      </c>
    </row>
    <row r="22" spans="1:15" ht="20.25" customHeight="1" x14ac:dyDescent="0.2">
      <c r="A22" s="31"/>
      <c r="B22" s="43" t="s">
        <v>99</v>
      </c>
      <c r="C22" s="29" t="s">
        <v>102</v>
      </c>
      <c r="D22" s="43"/>
      <c r="E22" s="45">
        <v>99761</v>
      </c>
      <c r="F22" s="45"/>
      <c r="G22" s="45">
        <v>99811</v>
      </c>
      <c r="H22" s="45"/>
      <c r="I22" s="122">
        <v>0.46</v>
      </c>
      <c r="J22" s="44"/>
      <c r="K22" s="45">
        <v>0</v>
      </c>
      <c r="L22" s="45"/>
      <c r="M22" s="45">
        <v>0</v>
      </c>
      <c r="N22" s="45"/>
      <c r="O22" s="45">
        <v>0</v>
      </c>
    </row>
    <row r="23" spans="1:15" ht="20.25" customHeight="1" x14ac:dyDescent="0.2">
      <c r="A23" s="31"/>
      <c r="B23" s="43" t="s">
        <v>100</v>
      </c>
      <c r="C23" s="29" t="s">
        <v>103</v>
      </c>
      <c r="D23" s="35"/>
      <c r="E23" s="38">
        <v>95708</v>
      </c>
      <c r="F23" s="38"/>
      <c r="G23" s="38">
        <v>95804</v>
      </c>
      <c r="H23" s="38"/>
      <c r="I23" s="123">
        <v>0.44</v>
      </c>
      <c r="J23" s="30"/>
      <c r="K23" s="38">
        <v>0</v>
      </c>
      <c r="L23" s="38"/>
      <c r="M23" s="38">
        <v>0</v>
      </c>
      <c r="N23" s="38"/>
      <c r="O23" s="38">
        <v>0</v>
      </c>
    </row>
    <row r="24" spans="1:15" ht="20.25" customHeight="1" x14ac:dyDescent="0.2">
      <c r="A24" s="31"/>
      <c r="B24" s="43" t="s">
        <v>101</v>
      </c>
      <c r="C24" s="29" t="s">
        <v>104</v>
      </c>
      <c r="D24" s="35"/>
      <c r="E24" s="45">
        <v>59767</v>
      </c>
      <c r="F24" s="45"/>
      <c r="G24" s="45">
        <v>59828</v>
      </c>
      <c r="H24" s="45"/>
      <c r="I24" s="122">
        <v>0.28000000000000003</v>
      </c>
      <c r="J24" s="30"/>
      <c r="K24" s="45">
        <v>0</v>
      </c>
      <c r="L24" s="45"/>
      <c r="M24" s="45">
        <v>0</v>
      </c>
      <c r="N24" s="45"/>
      <c r="O24" s="45">
        <v>0</v>
      </c>
    </row>
    <row r="25" spans="1:15" ht="20.25" customHeight="1" x14ac:dyDescent="0.2">
      <c r="A25" s="31" t="s">
        <v>31</v>
      </c>
      <c r="D25" s="87"/>
      <c r="E25" s="106">
        <f>SUM(E19:E24)</f>
        <v>615958</v>
      </c>
      <c r="F25" s="103"/>
      <c r="G25" s="106">
        <f>SUM(G19:G24)</f>
        <v>616209</v>
      </c>
      <c r="H25" s="88"/>
      <c r="I25" s="107">
        <f>SUM(I19:I24)</f>
        <v>2.8600000000000003</v>
      </c>
      <c r="J25" s="28"/>
      <c r="K25" s="106">
        <f>SUM(K19:K24)</f>
        <v>515429</v>
      </c>
      <c r="L25" s="103"/>
      <c r="M25" s="106">
        <f>SUM(M19:M24)</f>
        <v>515552</v>
      </c>
      <c r="N25" s="88"/>
      <c r="O25" s="107">
        <f>SUM(O19:O24)</f>
        <v>2.5</v>
      </c>
    </row>
    <row r="26" spans="1:15" ht="20.25" customHeight="1" thickBot="1" x14ac:dyDescent="0.25">
      <c r="A26" s="31" t="s">
        <v>45</v>
      </c>
      <c r="D26" s="87"/>
      <c r="E26" s="108">
        <f>+E15+E25</f>
        <v>18591810</v>
      </c>
      <c r="F26" s="103"/>
      <c r="G26" s="108">
        <f>+G15+G25</f>
        <v>21508899</v>
      </c>
      <c r="H26" s="88"/>
      <c r="I26" s="115">
        <f>+I15+I25</f>
        <v>100</v>
      </c>
      <c r="J26" s="28"/>
      <c r="K26" s="108">
        <f>+K15+K25</f>
        <v>18672280</v>
      </c>
      <c r="L26" s="103"/>
      <c r="M26" s="108">
        <f>+M15+M25</f>
        <v>20598602</v>
      </c>
      <c r="N26" s="88"/>
      <c r="O26" s="115">
        <f>+O15+O25</f>
        <v>100</v>
      </c>
    </row>
    <row r="27" spans="1:15" ht="20.25" customHeight="1" thickTop="1" x14ac:dyDescent="0.2">
      <c r="A27" s="31"/>
      <c r="D27" s="87"/>
      <c r="E27" s="96"/>
      <c r="G27" s="112"/>
      <c r="H27" s="95"/>
      <c r="I27" s="97"/>
      <c r="J27" s="28"/>
      <c r="K27" s="96"/>
      <c r="M27" s="112"/>
      <c r="N27" s="95"/>
      <c r="O27" s="97"/>
    </row>
    <row r="28" spans="1:15" ht="20.25" customHeight="1" x14ac:dyDescent="0.2">
      <c r="A28" s="39" t="s">
        <v>29</v>
      </c>
      <c r="B28" s="88"/>
      <c r="C28" s="88"/>
      <c r="D28" s="88"/>
    </row>
    <row r="29" spans="1:15" ht="21" customHeight="1" x14ac:dyDescent="0.2">
      <c r="A29" s="2"/>
      <c r="B29" s="2"/>
      <c r="C29" s="2"/>
      <c r="D29" s="2"/>
      <c r="E29" s="2"/>
      <c r="J29" s="2"/>
      <c r="K29" s="2"/>
    </row>
    <row r="30" spans="1:15" ht="21" customHeight="1" x14ac:dyDescent="0.2">
      <c r="A30" s="2"/>
      <c r="B30" s="2"/>
      <c r="C30" s="2"/>
      <c r="D30" s="2"/>
      <c r="E30" s="2"/>
      <c r="J30" s="2"/>
      <c r="K30" s="2"/>
    </row>
    <row r="31" spans="1:15" ht="21" customHeight="1" x14ac:dyDescent="0.2">
      <c r="A31" s="2"/>
      <c r="B31" s="2"/>
      <c r="C31" s="2"/>
      <c r="D31" s="2"/>
      <c r="E31" s="2"/>
      <c r="J31" s="2"/>
      <c r="K31" s="2"/>
    </row>
    <row r="32" spans="1:15" ht="21" customHeight="1" x14ac:dyDescent="0.2">
      <c r="A32" s="2"/>
      <c r="B32" s="2"/>
      <c r="C32" s="2"/>
      <c r="D32" s="2"/>
      <c r="E32" s="2"/>
      <c r="J32" s="2"/>
      <c r="K32" s="2"/>
    </row>
    <row r="33" spans="1:11" ht="21" customHeight="1" x14ac:dyDescent="0.2">
      <c r="A33" s="2"/>
      <c r="B33" s="2"/>
      <c r="C33" s="2"/>
      <c r="D33" s="2"/>
      <c r="E33" s="2"/>
      <c r="J33" s="2"/>
      <c r="K33" s="2"/>
    </row>
    <row r="34" spans="1:11" ht="21" customHeight="1" x14ac:dyDescent="0.2">
      <c r="A34" s="2"/>
      <c r="B34" s="2"/>
      <c r="C34" s="2"/>
      <c r="D34" s="2"/>
      <c r="E34" s="2"/>
      <c r="J34" s="2"/>
      <c r="K34" s="2"/>
    </row>
  </sheetData>
  <mergeCells count="7">
    <mergeCell ref="A8:C8"/>
    <mergeCell ref="A1:J1"/>
    <mergeCell ref="A2:J2"/>
    <mergeCell ref="A3:J3"/>
    <mergeCell ref="K5:O5"/>
    <mergeCell ref="E5:I5"/>
    <mergeCell ref="E6:I6"/>
  </mergeCells>
  <printOptions horizontalCentered="1"/>
  <pageMargins left="0.51" right="0.39370078740157499" top="0.90551181102362199" bottom="0.39370078740157499" header="0.31496062992126" footer="0.31496062992126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9F6-881B-4D41-9BD6-4A764704ED30}">
  <dimension ref="A1:Q72"/>
  <sheetViews>
    <sheetView showGridLines="0" view="pageBreakPreview" topLeftCell="A64" zoomScaleNormal="100" zoomScaleSheetLayoutView="100" workbookViewId="0">
      <selection activeCell="J65" sqref="J65"/>
    </sheetView>
  </sheetViews>
  <sheetFormatPr defaultRowHeight="23.45" customHeight="1" x14ac:dyDescent="0.2"/>
  <cols>
    <col min="1" max="1" width="14.28515625" style="9" customWidth="1"/>
    <col min="2" max="2" width="9.140625" style="9"/>
    <col min="3" max="3" width="12.5703125" style="9" customWidth="1"/>
    <col min="4" max="4" width="10.28515625" style="9" customWidth="1"/>
    <col min="5" max="5" width="2.5703125" style="9" customWidth="1"/>
    <col min="6" max="6" width="5.42578125" style="9" customWidth="1"/>
    <col min="7" max="7" width="2.7109375" style="9" customWidth="1"/>
    <col min="8" max="8" width="9.85546875" style="10" customWidth="1"/>
    <col min="9" max="9" width="1.42578125" style="9" customWidth="1"/>
    <col min="10" max="10" width="16.42578125" style="2" customWidth="1"/>
    <col min="11" max="11" width="0.85546875" style="11" customWidth="1"/>
    <col min="12" max="12" width="16.42578125" style="21" customWidth="1"/>
    <col min="13" max="13" width="0.85546875" style="9" customWidth="1"/>
    <col min="14" max="14" width="9.140625" style="9"/>
    <col min="15" max="15" width="13.7109375" style="9" bestFit="1" customWidth="1"/>
    <col min="16" max="16384" width="9.140625" style="9"/>
  </cols>
  <sheetData>
    <row r="1" spans="1:17" s="21" customFormat="1" ht="23.45" customHeight="1" x14ac:dyDescent="0.2">
      <c r="A1" s="9"/>
      <c r="B1" s="9"/>
      <c r="C1" s="9"/>
      <c r="D1" s="9"/>
      <c r="E1" s="9"/>
      <c r="F1" s="9"/>
      <c r="G1" s="9"/>
      <c r="H1" s="10"/>
      <c r="I1" s="9"/>
      <c r="K1" s="11"/>
      <c r="L1" s="7" t="s">
        <v>21</v>
      </c>
      <c r="M1" s="9"/>
      <c r="N1" s="9"/>
      <c r="O1" s="9"/>
    </row>
    <row r="2" spans="1:17" s="21" customFormat="1" ht="23.45" customHeight="1" x14ac:dyDescent="0.2">
      <c r="A2" s="131" t="s">
        <v>53</v>
      </c>
      <c r="B2" s="131"/>
      <c r="C2" s="131"/>
      <c r="D2" s="131"/>
      <c r="E2" s="131"/>
      <c r="F2" s="131"/>
      <c r="G2" s="131"/>
      <c r="H2" s="131"/>
      <c r="I2" s="131"/>
      <c r="J2" s="131"/>
      <c r="K2" s="11"/>
      <c r="M2" s="9"/>
      <c r="N2" s="9"/>
      <c r="O2" s="9"/>
    </row>
    <row r="3" spans="1:17" s="21" customFormat="1" ht="23.45" customHeight="1" x14ac:dyDescent="0.2">
      <c r="A3" s="131" t="s">
        <v>95</v>
      </c>
      <c r="B3" s="131"/>
      <c r="C3" s="131"/>
      <c r="D3" s="131"/>
      <c r="E3" s="131"/>
      <c r="F3" s="131"/>
      <c r="G3" s="131"/>
      <c r="H3" s="131"/>
      <c r="I3" s="131"/>
      <c r="J3" s="131"/>
      <c r="K3" s="11"/>
      <c r="M3" s="9"/>
      <c r="N3" s="9"/>
      <c r="O3" s="9"/>
    </row>
    <row r="4" spans="1:17" s="21" customFormat="1" ht="23.45" customHeight="1" x14ac:dyDescent="0.2">
      <c r="A4" s="41" t="s">
        <v>74</v>
      </c>
      <c r="B4" s="12"/>
      <c r="C4" s="12"/>
      <c r="D4" s="12"/>
      <c r="E4" s="12"/>
      <c r="F4" s="12"/>
      <c r="G4" s="12"/>
      <c r="H4" s="3"/>
      <c r="I4" s="12"/>
      <c r="K4" s="11"/>
      <c r="M4" s="9"/>
      <c r="N4" s="9"/>
      <c r="O4" s="9"/>
    </row>
    <row r="5" spans="1:17" s="21" customFormat="1" ht="23.45" customHeight="1" x14ac:dyDescent="0.2">
      <c r="A5" s="41"/>
      <c r="B5" s="12"/>
      <c r="C5" s="12"/>
      <c r="D5" s="12"/>
      <c r="E5" s="12"/>
      <c r="F5" s="12"/>
      <c r="G5" s="12"/>
      <c r="H5" s="3"/>
      <c r="I5" s="12"/>
      <c r="K5" s="11"/>
      <c r="L5" s="7" t="s">
        <v>22</v>
      </c>
      <c r="M5" s="9"/>
      <c r="N5" s="9"/>
      <c r="O5" s="9"/>
    </row>
    <row r="6" spans="1:17" s="21" customFormat="1" ht="23.45" customHeight="1" x14ac:dyDescent="0.2">
      <c r="A6" s="2"/>
      <c r="B6" s="2"/>
      <c r="C6" s="2"/>
      <c r="D6" s="2"/>
      <c r="E6" s="12"/>
      <c r="F6" s="12"/>
      <c r="G6" s="2"/>
      <c r="H6" s="120" t="s">
        <v>0</v>
      </c>
      <c r="I6" s="13"/>
      <c r="J6" s="98">
        <v>2563</v>
      </c>
      <c r="K6" s="83"/>
      <c r="L6" s="98">
        <v>2562</v>
      </c>
      <c r="M6" s="9"/>
      <c r="N6" s="9"/>
      <c r="O6" s="9"/>
      <c r="Q6" s="9"/>
    </row>
    <row r="7" spans="1:17" s="21" customFormat="1" ht="23.45" customHeight="1" x14ac:dyDescent="0.2">
      <c r="A7" s="1" t="s">
        <v>8</v>
      </c>
      <c r="B7" s="2"/>
      <c r="C7" s="2"/>
      <c r="D7" s="2"/>
      <c r="E7" s="2"/>
      <c r="F7" s="2"/>
      <c r="G7" s="2"/>
      <c r="H7" s="3"/>
      <c r="I7" s="12"/>
      <c r="J7" s="12"/>
      <c r="K7" s="11"/>
      <c r="L7" s="12"/>
      <c r="M7" s="9"/>
      <c r="N7" s="9"/>
      <c r="O7" s="9"/>
    </row>
    <row r="8" spans="1:17" s="21" customFormat="1" ht="23.45" customHeight="1" x14ac:dyDescent="0.2">
      <c r="A8" s="15" t="s">
        <v>46</v>
      </c>
      <c r="B8" s="2"/>
      <c r="C8" s="2"/>
      <c r="D8" s="2"/>
      <c r="E8" s="2"/>
      <c r="F8" s="2"/>
      <c r="G8" s="2"/>
      <c r="H8" s="3">
        <v>11</v>
      </c>
      <c r="I8" s="48"/>
      <c r="J8" s="49">
        <v>306308</v>
      </c>
      <c r="K8" s="16"/>
      <c r="L8" s="49">
        <v>276389</v>
      </c>
      <c r="M8" s="9"/>
      <c r="N8" s="9"/>
      <c r="O8" s="9"/>
    </row>
    <row r="9" spans="1:17" s="21" customFormat="1" ht="23.45" customHeight="1" x14ac:dyDescent="0.2">
      <c r="A9" s="1" t="s">
        <v>32</v>
      </c>
      <c r="B9" s="2"/>
      <c r="C9" s="2"/>
      <c r="D9" s="2"/>
      <c r="E9" s="2"/>
      <c r="F9" s="2"/>
      <c r="G9" s="2"/>
      <c r="H9" s="3"/>
      <c r="I9" s="48"/>
      <c r="J9" s="25">
        <f>SUM(J8:J8)</f>
        <v>306308</v>
      </c>
      <c r="K9" s="16"/>
      <c r="L9" s="25">
        <f>SUM(L8:L8)</f>
        <v>276389</v>
      </c>
      <c r="M9" s="9"/>
      <c r="N9" s="9"/>
      <c r="O9" s="9"/>
    </row>
    <row r="10" spans="1:17" s="21" customFormat="1" ht="23.45" customHeight="1" x14ac:dyDescent="0.2">
      <c r="A10" s="1" t="s">
        <v>9</v>
      </c>
      <c r="B10" s="2"/>
      <c r="C10" s="2"/>
      <c r="D10" s="2"/>
      <c r="E10" s="2"/>
      <c r="F10" s="2"/>
      <c r="G10" s="2"/>
      <c r="H10" s="3"/>
      <c r="I10" s="48"/>
      <c r="J10" s="51"/>
      <c r="K10" s="16"/>
      <c r="L10" s="51"/>
      <c r="M10" s="9"/>
      <c r="N10" s="9"/>
      <c r="O10" s="9"/>
    </row>
    <row r="11" spans="1:17" s="21" customFormat="1" ht="23.45" customHeight="1" x14ac:dyDescent="0.2">
      <c r="A11" s="5" t="s">
        <v>47</v>
      </c>
      <c r="B11" s="2"/>
      <c r="C11" s="2"/>
      <c r="D11" s="2"/>
      <c r="E11" s="2"/>
      <c r="F11" s="2"/>
      <c r="G11" s="2"/>
      <c r="H11" s="3" t="s">
        <v>96</v>
      </c>
      <c r="I11" s="48"/>
      <c r="J11" s="48">
        <v>2431</v>
      </c>
      <c r="K11" s="16"/>
      <c r="L11" s="48">
        <v>2419</v>
      </c>
      <c r="M11" s="9"/>
      <c r="N11" s="9"/>
      <c r="O11" s="9"/>
    </row>
    <row r="12" spans="1:17" s="21" customFormat="1" ht="23.45" customHeight="1" x14ac:dyDescent="0.2">
      <c r="A12" s="6" t="s">
        <v>23</v>
      </c>
      <c r="B12" s="2"/>
      <c r="C12" s="2"/>
      <c r="D12" s="2"/>
      <c r="E12" s="2"/>
      <c r="F12" s="2"/>
      <c r="G12" s="2"/>
      <c r="H12" s="3" t="s">
        <v>96</v>
      </c>
      <c r="I12" s="48"/>
      <c r="J12" s="47">
        <v>825</v>
      </c>
      <c r="K12" s="16"/>
      <c r="L12" s="47">
        <v>829</v>
      </c>
      <c r="M12" s="9"/>
      <c r="N12" s="9"/>
      <c r="O12" s="9"/>
    </row>
    <row r="13" spans="1:17" s="21" customFormat="1" ht="23.45" customHeight="1" x14ac:dyDescent="0.2">
      <c r="A13" s="6" t="s">
        <v>24</v>
      </c>
      <c r="B13" s="2"/>
      <c r="C13" s="2"/>
      <c r="D13" s="2"/>
      <c r="E13" s="2"/>
      <c r="F13" s="2"/>
      <c r="G13" s="2"/>
      <c r="H13" s="3">
        <v>12</v>
      </c>
      <c r="I13" s="48"/>
      <c r="J13" s="48">
        <v>1008</v>
      </c>
      <c r="K13" s="16"/>
      <c r="L13" s="48">
        <v>1230</v>
      </c>
      <c r="M13" s="9"/>
      <c r="N13" s="9"/>
      <c r="O13" s="9"/>
    </row>
    <row r="14" spans="1:17" s="21" customFormat="1" ht="23.45" customHeight="1" x14ac:dyDescent="0.2">
      <c r="A14" s="6" t="s">
        <v>25</v>
      </c>
      <c r="B14" s="2"/>
      <c r="C14" s="2"/>
      <c r="D14" s="2"/>
      <c r="E14" s="2"/>
      <c r="F14" s="2"/>
      <c r="G14" s="2"/>
      <c r="H14" s="3"/>
      <c r="I14" s="48"/>
      <c r="J14" s="48">
        <v>577</v>
      </c>
      <c r="K14" s="16"/>
      <c r="L14" s="48">
        <v>579</v>
      </c>
      <c r="M14" s="9"/>
      <c r="N14" s="9"/>
      <c r="O14" s="9"/>
    </row>
    <row r="15" spans="1:17" s="21" customFormat="1" ht="23.45" customHeight="1" x14ac:dyDescent="0.2">
      <c r="A15" s="5" t="s">
        <v>26</v>
      </c>
      <c r="B15" s="2"/>
      <c r="C15" s="2"/>
      <c r="D15" s="2"/>
      <c r="E15" s="2"/>
      <c r="F15" s="2"/>
      <c r="G15" s="2"/>
      <c r="H15" s="3"/>
      <c r="I15" s="48"/>
      <c r="J15" s="49">
        <v>2206</v>
      </c>
      <c r="K15" s="16"/>
      <c r="L15" s="49">
        <v>1608</v>
      </c>
      <c r="M15" s="9"/>
      <c r="N15" s="9"/>
      <c r="O15" s="9"/>
    </row>
    <row r="16" spans="1:17" s="21" customFormat="1" ht="23.45" customHeight="1" x14ac:dyDescent="0.2">
      <c r="A16" s="1" t="s">
        <v>10</v>
      </c>
      <c r="B16" s="2"/>
      <c r="C16" s="2"/>
      <c r="D16" s="2"/>
      <c r="E16" s="2"/>
      <c r="F16" s="2"/>
      <c r="G16" s="2"/>
      <c r="H16" s="3"/>
      <c r="I16" s="48"/>
      <c r="J16" s="50">
        <f>SUM(J11:J15)</f>
        <v>7047</v>
      </c>
      <c r="K16" s="16"/>
      <c r="L16" s="50">
        <f>SUM(L11:L15)</f>
        <v>6665</v>
      </c>
      <c r="M16" s="9"/>
      <c r="N16" s="9"/>
      <c r="O16" s="9"/>
    </row>
    <row r="17" spans="1:15" s="21" customFormat="1" ht="23.45" customHeight="1" x14ac:dyDescent="0.2">
      <c r="A17" s="41" t="s">
        <v>35</v>
      </c>
      <c r="B17" s="2"/>
      <c r="C17" s="2"/>
      <c r="D17" s="2"/>
      <c r="E17" s="2"/>
      <c r="F17" s="2"/>
      <c r="G17" s="2"/>
      <c r="H17" s="3"/>
      <c r="I17" s="48"/>
      <c r="J17" s="52">
        <f>SUM(J9,)-J16</f>
        <v>299261</v>
      </c>
      <c r="K17" s="16"/>
      <c r="L17" s="52">
        <f>SUM(L9,)-L16</f>
        <v>269724</v>
      </c>
      <c r="M17" s="9"/>
      <c r="N17" s="9"/>
      <c r="O17" s="9"/>
    </row>
    <row r="18" spans="1:15" s="21" customFormat="1" ht="23.45" customHeight="1" x14ac:dyDescent="0.2">
      <c r="A18" s="1" t="s">
        <v>58</v>
      </c>
      <c r="B18" s="2"/>
      <c r="C18" s="2"/>
      <c r="D18" s="2"/>
      <c r="E18" s="2"/>
      <c r="F18" s="2"/>
      <c r="G18" s="2"/>
      <c r="H18" s="3"/>
      <c r="I18" s="48"/>
      <c r="J18" s="51"/>
      <c r="K18" s="16"/>
      <c r="L18" s="51"/>
      <c r="M18" s="9"/>
      <c r="N18" s="9"/>
      <c r="O18" s="9"/>
    </row>
    <row r="19" spans="1:15" s="21" customFormat="1" ht="23.45" customHeight="1" x14ac:dyDescent="0.2">
      <c r="A19" s="5" t="s">
        <v>59</v>
      </c>
      <c r="B19" s="2"/>
      <c r="C19" s="2"/>
      <c r="D19" s="2"/>
      <c r="E19" s="2"/>
      <c r="F19" s="2"/>
      <c r="G19" s="2"/>
      <c r="H19" s="3">
        <v>7</v>
      </c>
      <c r="I19" s="48"/>
      <c r="J19" s="53">
        <v>990766</v>
      </c>
      <c r="K19" s="16"/>
      <c r="L19" s="53">
        <v>62762</v>
      </c>
      <c r="M19" s="9"/>
      <c r="N19" s="9"/>
      <c r="O19" s="9"/>
    </row>
    <row r="20" spans="1:15" s="21" customFormat="1" ht="23.45" customHeight="1" x14ac:dyDescent="0.2">
      <c r="A20" s="1" t="s">
        <v>60</v>
      </c>
      <c r="B20" s="2"/>
      <c r="C20" s="2"/>
      <c r="D20" s="2"/>
      <c r="E20" s="2"/>
      <c r="F20" s="2"/>
      <c r="G20" s="2"/>
      <c r="H20" s="3"/>
      <c r="I20" s="48"/>
      <c r="J20" s="50">
        <f>SUM(J19:J19)</f>
        <v>990766</v>
      </c>
      <c r="K20" s="16"/>
      <c r="L20" s="50">
        <f>SUM(L19:L19)</f>
        <v>62762</v>
      </c>
      <c r="M20" s="9"/>
      <c r="N20" s="9"/>
      <c r="O20" s="9"/>
    </row>
    <row r="21" spans="1:15" s="21" customFormat="1" ht="23.45" customHeight="1" thickBot="1" x14ac:dyDescent="0.25">
      <c r="A21" s="41" t="s">
        <v>27</v>
      </c>
      <c r="B21" s="2"/>
      <c r="C21" s="2"/>
      <c r="D21" s="2"/>
      <c r="E21" s="2"/>
      <c r="F21" s="2"/>
      <c r="G21" s="2"/>
      <c r="H21" s="3"/>
      <c r="I21" s="48"/>
      <c r="J21" s="54">
        <f>SUM(J20,J17)</f>
        <v>1290027</v>
      </c>
      <c r="K21" s="16"/>
      <c r="L21" s="54">
        <f>SUM(L20,L17)</f>
        <v>332486</v>
      </c>
      <c r="M21" s="9"/>
      <c r="N21" s="9"/>
      <c r="O21" s="9"/>
    </row>
    <row r="22" spans="1:15" s="21" customFormat="1" ht="23.45" customHeight="1" thickTop="1" x14ac:dyDescent="0.2">
      <c r="A22" s="6"/>
      <c r="B22" s="2"/>
      <c r="C22" s="2"/>
      <c r="D22" s="2"/>
      <c r="E22" s="2"/>
      <c r="F22" s="2"/>
      <c r="G22" s="2"/>
      <c r="H22" s="10"/>
      <c r="I22" s="9"/>
      <c r="J22" s="2"/>
      <c r="K22" s="11"/>
      <c r="M22" s="9"/>
      <c r="N22" s="9"/>
      <c r="O22" s="9"/>
    </row>
    <row r="23" spans="1:15" s="21" customFormat="1" ht="23.45" customHeight="1" x14ac:dyDescent="0.2">
      <c r="A23" s="2" t="s">
        <v>29</v>
      </c>
      <c r="B23" s="2"/>
      <c r="C23" s="2"/>
      <c r="D23" s="2"/>
      <c r="E23" s="2"/>
      <c r="F23" s="2"/>
      <c r="G23" s="2"/>
      <c r="H23" s="3"/>
      <c r="I23" s="2"/>
      <c r="J23" s="2"/>
      <c r="K23" s="11"/>
      <c r="M23" s="9"/>
      <c r="N23" s="9"/>
      <c r="O23" s="9"/>
    </row>
    <row r="24" spans="1:15" s="21" customFormat="1" ht="23.45" customHeight="1" x14ac:dyDescent="0.2">
      <c r="A24" s="9"/>
      <c r="B24" s="9"/>
      <c r="C24" s="9"/>
      <c r="D24" s="9"/>
      <c r="E24" s="9"/>
      <c r="F24" s="9"/>
      <c r="G24" s="9"/>
      <c r="H24" s="10"/>
      <c r="I24" s="9"/>
      <c r="K24" s="11"/>
      <c r="L24" s="7" t="s">
        <v>21</v>
      </c>
      <c r="M24" s="9"/>
      <c r="N24" s="9"/>
      <c r="O24" s="9"/>
    </row>
    <row r="25" spans="1:15" s="21" customFormat="1" ht="23.45" customHeight="1" x14ac:dyDescent="0.2">
      <c r="A25" s="131" t="s">
        <v>53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1"/>
      <c r="M25" s="9"/>
      <c r="N25" s="9"/>
      <c r="O25" s="9"/>
    </row>
    <row r="26" spans="1:15" s="21" customFormat="1" ht="23.45" customHeight="1" x14ac:dyDescent="0.2">
      <c r="A26" s="131" t="s">
        <v>11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1"/>
      <c r="M26" s="9"/>
      <c r="N26" s="9"/>
      <c r="O26" s="9"/>
    </row>
    <row r="27" spans="1:15" s="21" customFormat="1" ht="23.45" customHeight="1" x14ac:dyDescent="0.2">
      <c r="A27" s="41" t="str">
        <f>+A4</f>
        <v>สำหรับงวดสามเดือนสิ้นสุดวันที่ 31 มีนาคม 2563</v>
      </c>
      <c r="B27" s="41"/>
      <c r="C27" s="41"/>
      <c r="D27" s="41"/>
      <c r="E27" s="41"/>
      <c r="F27" s="41"/>
      <c r="G27" s="41"/>
      <c r="H27" s="41"/>
      <c r="I27" s="41"/>
      <c r="J27" s="41"/>
      <c r="K27" s="11"/>
      <c r="M27" s="9"/>
      <c r="N27" s="9"/>
      <c r="O27" s="9"/>
    </row>
    <row r="28" spans="1:15" s="21" customFormat="1" ht="23.45" customHeight="1" x14ac:dyDescent="0.2">
      <c r="A28" s="12"/>
      <c r="B28" s="12"/>
      <c r="C28" s="12"/>
      <c r="D28" s="12"/>
      <c r="E28" s="12"/>
      <c r="F28" s="12"/>
      <c r="G28" s="12"/>
      <c r="H28" s="3"/>
      <c r="I28" s="12"/>
      <c r="K28" s="11"/>
      <c r="L28" s="7" t="s">
        <v>22</v>
      </c>
      <c r="M28" s="9"/>
      <c r="N28" s="9"/>
      <c r="O28" s="9"/>
    </row>
    <row r="29" spans="1:15" s="21" customFormat="1" ht="23.45" customHeight="1" x14ac:dyDescent="0.2">
      <c r="A29" s="2"/>
      <c r="B29" s="2"/>
      <c r="C29" s="2"/>
      <c r="D29" s="2"/>
      <c r="E29" s="12"/>
      <c r="F29" s="12"/>
      <c r="G29" s="2"/>
      <c r="H29" s="120" t="s">
        <v>0</v>
      </c>
      <c r="I29" s="13"/>
      <c r="J29" s="98">
        <v>2563</v>
      </c>
      <c r="K29" s="14"/>
      <c r="L29" s="98">
        <v>2562</v>
      </c>
      <c r="M29" s="9"/>
      <c r="N29" s="9"/>
      <c r="O29" s="9"/>
    </row>
    <row r="30" spans="1:15" s="21" customFormat="1" ht="23.45" customHeight="1" x14ac:dyDescent="0.2">
      <c r="A30" s="1" t="s">
        <v>89</v>
      </c>
      <c r="B30" s="2"/>
      <c r="C30" s="2"/>
      <c r="D30" s="2"/>
      <c r="E30" s="2"/>
      <c r="F30" s="2"/>
      <c r="G30" s="2"/>
      <c r="H30" s="3"/>
      <c r="I30" s="2"/>
      <c r="J30" s="12"/>
      <c r="K30" s="11"/>
      <c r="L30" s="12"/>
      <c r="M30" s="9"/>
      <c r="N30" s="9"/>
      <c r="O30" s="9"/>
    </row>
    <row r="31" spans="1:15" ht="23.45" customHeight="1" x14ac:dyDescent="0.2">
      <c r="A31" s="2" t="s">
        <v>35</v>
      </c>
      <c r="B31" s="2"/>
      <c r="C31" s="2"/>
      <c r="D31" s="2"/>
      <c r="E31" s="2"/>
      <c r="F31" s="2"/>
      <c r="G31" s="2"/>
      <c r="H31" s="3"/>
      <c r="I31" s="2"/>
      <c r="J31" s="48">
        <f>+J17</f>
        <v>299261</v>
      </c>
      <c r="K31" s="16"/>
      <c r="L31" s="48">
        <f>+L17</f>
        <v>269724</v>
      </c>
    </row>
    <row r="32" spans="1:15" ht="23.45" hidden="1" customHeight="1" x14ac:dyDescent="0.2">
      <c r="A32" s="2" t="s">
        <v>33</v>
      </c>
      <c r="B32" s="2"/>
      <c r="C32" s="2"/>
      <c r="D32" s="2"/>
      <c r="E32" s="2"/>
      <c r="F32" s="2"/>
      <c r="G32" s="2"/>
      <c r="H32" s="3"/>
      <c r="I32" s="2"/>
      <c r="J32" s="48"/>
      <c r="K32" s="16"/>
      <c r="L32" s="48"/>
    </row>
    <row r="33" spans="1:12" ht="23.45" customHeight="1" x14ac:dyDescent="0.2">
      <c r="A33" s="2" t="s">
        <v>59</v>
      </c>
      <c r="B33" s="2"/>
      <c r="C33" s="2"/>
      <c r="D33" s="2"/>
      <c r="E33" s="2"/>
      <c r="F33" s="2"/>
      <c r="G33" s="2"/>
      <c r="H33" s="3">
        <v>7</v>
      </c>
      <c r="I33" s="2"/>
      <c r="J33" s="49">
        <f>+J19</f>
        <v>990766</v>
      </c>
      <c r="K33" s="16"/>
      <c r="L33" s="49">
        <f>+L19</f>
        <v>62762</v>
      </c>
    </row>
    <row r="34" spans="1:12" ht="23.45" customHeight="1" x14ac:dyDescent="0.2">
      <c r="A34" s="1" t="s">
        <v>61</v>
      </c>
      <c r="B34" s="2"/>
      <c r="C34" s="2"/>
      <c r="D34" s="2"/>
      <c r="E34" s="2"/>
      <c r="F34" s="2"/>
      <c r="G34" s="2"/>
      <c r="H34" s="3"/>
      <c r="I34" s="2"/>
      <c r="J34" s="24">
        <f>SUM(J31:J33)</f>
        <v>1290027</v>
      </c>
      <c r="K34" s="16"/>
      <c r="L34" s="24">
        <f>SUM(L31:L33)</f>
        <v>332486</v>
      </c>
    </row>
    <row r="35" spans="1:12" ht="23.45" customHeight="1" x14ac:dyDescent="0.2">
      <c r="A35" s="2" t="s">
        <v>62</v>
      </c>
      <c r="B35" s="2"/>
      <c r="C35" s="2"/>
      <c r="D35" s="2"/>
      <c r="E35" s="2"/>
      <c r="F35" s="2"/>
      <c r="G35" s="2"/>
      <c r="H35" s="3">
        <v>10</v>
      </c>
      <c r="I35" s="2"/>
      <c r="J35" s="49">
        <v>-396245</v>
      </c>
      <c r="K35" s="16"/>
      <c r="L35" s="49">
        <v>-409796</v>
      </c>
    </row>
    <row r="36" spans="1:12" ht="23.45" customHeight="1" x14ac:dyDescent="0.2">
      <c r="A36" s="1" t="s">
        <v>106</v>
      </c>
      <c r="B36" s="2"/>
      <c r="C36" s="2"/>
      <c r="D36" s="2"/>
      <c r="E36" s="2"/>
      <c r="F36" s="2"/>
      <c r="G36" s="2"/>
      <c r="H36" s="3"/>
      <c r="I36" s="2"/>
      <c r="J36" s="24">
        <f>SUM(J34:J35)</f>
        <v>893782</v>
      </c>
      <c r="K36" s="16"/>
      <c r="L36" s="24">
        <f>SUM(L34:L35)</f>
        <v>-77310</v>
      </c>
    </row>
    <row r="37" spans="1:12" ht="23.45" customHeight="1" x14ac:dyDescent="0.2">
      <c r="A37" s="2" t="s">
        <v>12</v>
      </c>
      <c r="B37" s="2"/>
      <c r="C37" s="2"/>
      <c r="D37" s="2"/>
      <c r="E37" s="2"/>
      <c r="F37" s="2"/>
      <c r="G37" s="2"/>
      <c r="H37" s="3"/>
      <c r="I37" s="2"/>
      <c r="J37" s="42">
        <v>21115665</v>
      </c>
      <c r="K37" s="16"/>
      <c r="L37" s="42">
        <v>21739537</v>
      </c>
    </row>
    <row r="38" spans="1:12" ht="23.45" customHeight="1" thickBot="1" x14ac:dyDescent="0.25">
      <c r="A38" s="1" t="s">
        <v>13</v>
      </c>
      <c r="B38" s="2"/>
      <c r="C38" s="2"/>
      <c r="D38" s="2"/>
      <c r="E38" s="2"/>
      <c r="F38" s="2"/>
      <c r="G38" s="2"/>
      <c r="H38" s="3"/>
      <c r="I38" s="2"/>
      <c r="J38" s="33">
        <f>SUM(J36:J37)</f>
        <v>22009447</v>
      </c>
      <c r="K38" s="16"/>
      <c r="L38" s="33">
        <f>SUM(L36:L37)</f>
        <v>21662227</v>
      </c>
    </row>
    <row r="39" spans="1:12" ht="23.45" customHeight="1" thickTop="1" x14ac:dyDescent="0.2">
      <c r="A39" s="2"/>
      <c r="B39" s="2"/>
      <c r="C39" s="2"/>
      <c r="D39" s="2"/>
      <c r="E39" s="2"/>
      <c r="F39" s="2"/>
      <c r="G39" s="2"/>
      <c r="H39" s="3"/>
      <c r="I39" s="2"/>
      <c r="J39" s="112"/>
    </row>
    <row r="40" spans="1:12" ht="23.45" customHeight="1" x14ac:dyDescent="0.2">
      <c r="A40" s="2" t="s">
        <v>29</v>
      </c>
      <c r="B40" s="2"/>
      <c r="C40" s="2"/>
      <c r="D40" s="2"/>
      <c r="E40" s="2"/>
      <c r="F40" s="2"/>
      <c r="G40" s="2"/>
      <c r="H40" s="3"/>
      <c r="I40" s="2"/>
    </row>
    <row r="41" spans="1:12" ht="23.45" customHeight="1" x14ac:dyDescent="0.2">
      <c r="L41" s="7" t="s">
        <v>21</v>
      </c>
    </row>
    <row r="42" spans="1:12" ht="23.45" customHeight="1" x14ac:dyDescent="0.2">
      <c r="A42" s="131" t="s">
        <v>53</v>
      </c>
      <c r="B42" s="131"/>
      <c r="C42" s="131"/>
      <c r="D42" s="131"/>
      <c r="E42" s="131"/>
      <c r="F42" s="131"/>
      <c r="G42" s="131"/>
      <c r="H42" s="131"/>
      <c r="I42" s="131"/>
      <c r="J42" s="131"/>
    </row>
    <row r="43" spans="1:12" ht="23.45" customHeight="1" x14ac:dyDescent="0.2">
      <c r="A43" s="131" t="s">
        <v>14</v>
      </c>
      <c r="B43" s="131"/>
      <c r="C43" s="131"/>
      <c r="D43" s="131"/>
      <c r="E43" s="131"/>
      <c r="F43" s="131"/>
      <c r="G43" s="131"/>
      <c r="H43" s="131"/>
      <c r="I43" s="131"/>
      <c r="J43" s="131"/>
    </row>
    <row r="44" spans="1:12" ht="23.45" customHeight="1" x14ac:dyDescent="0.2">
      <c r="A44" s="41" t="str">
        <f>+A27</f>
        <v>สำหรับงวดสามเดือนสิ้นสุดวันที่ 31 มีนาคม 2563</v>
      </c>
      <c r="B44" s="41"/>
      <c r="C44" s="41"/>
      <c r="D44" s="41"/>
      <c r="E44" s="41"/>
      <c r="F44" s="41"/>
      <c r="G44" s="41"/>
      <c r="H44" s="41"/>
      <c r="I44" s="41"/>
      <c r="J44" s="41"/>
    </row>
    <row r="45" spans="1:12" ht="23.45" customHeight="1" x14ac:dyDescent="0.2">
      <c r="A45" s="12"/>
      <c r="B45" s="12"/>
      <c r="C45" s="12"/>
      <c r="D45" s="12"/>
      <c r="E45" s="12"/>
      <c r="F45" s="12"/>
      <c r="G45" s="12"/>
      <c r="H45" s="3"/>
      <c r="I45" s="12"/>
      <c r="L45" s="7" t="s">
        <v>22</v>
      </c>
    </row>
    <row r="46" spans="1:12" ht="23.45" customHeight="1" x14ac:dyDescent="0.2">
      <c r="B46" s="2"/>
      <c r="C46" s="2"/>
      <c r="D46" s="2"/>
      <c r="E46" s="2"/>
      <c r="F46" s="2"/>
      <c r="G46" s="2"/>
      <c r="H46" s="46"/>
      <c r="I46" s="13"/>
      <c r="J46" s="98">
        <v>2563</v>
      </c>
      <c r="L46" s="98">
        <v>2562</v>
      </c>
    </row>
    <row r="47" spans="1:12" ht="23.45" customHeight="1" x14ac:dyDescent="0.2">
      <c r="A47" s="1" t="s">
        <v>15</v>
      </c>
      <c r="B47" s="2"/>
      <c r="C47" s="2"/>
      <c r="D47" s="2"/>
      <c r="E47" s="2"/>
      <c r="F47" s="2"/>
      <c r="G47" s="2"/>
      <c r="H47" s="46"/>
      <c r="I47" s="13"/>
      <c r="J47" s="98"/>
      <c r="L47" s="98"/>
    </row>
    <row r="48" spans="1:12" ht="23.45" customHeight="1" x14ac:dyDescent="0.2">
      <c r="A48" s="18" t="s">
        <v>27</v>
      </c>
      <c r="B48" s="18"/>
      <c r="C48" s="18"/>
      <c r="D48" s="18"/>
      <c r="E48" s="18"/>
      <c r="F48" s="2"/>
      <c r="G48" s="2"/>
      <c r="H48" s="3"/>
      <c r="I48" s="2"/>
      <c r="J48" s="22">
        <f>+J34</f>
        <v>1290027</v>
      </c>
      <c r="K48" s="16"/>
      <c r="L48" s="22">
        <f>+L34</f>
        <v>332486</v>
      </c>
    </row>
    <row r="49" spans="1:12" s="17" customFormat="1" ht="23.45" customHeight="1" x14ac:dyDescent="0.2">
      <c r="A49" s="18" t="s">
        <v>63</v>
      </c>
      <c r="B49" s="18"/>
      <c r="C49" s="18"/>
      <c r="D49" s="18"/>
      <c r="E49" s="18"/>
      <c r="F49" s="18"/>
      <c r="G49" s="18"/>
      <c r="H49" s="19"/>
      <c r="I49" s="18"/>
      <c r="J49" s="23"/>
      <c r="K49" s="20"/>
      <c r="L49" s="23"/>
    </row>
    <row r="50" spans="1:12" ht="23.45" customHeight="1" x14ac:dyDescent="0.2">
      <c r="A50" s="2" t="s">
        <v>90</v>
      </c>
      <c r="B50" s="2"/>
      <c r="C50" s="2"/>
      <c r="D50" s="2"/>
      <c r="E50" s="2"/>
      <c r="F50" s="2"/>
      <c r="G50" s="2"/>
      <c r="H50" s="3"/>
      <c r="I50" s="2"/>
      <c r="J50" s="24"/>
      <c r="K50" s="16"/>
      <c r="L50" s="24"/>
    </row>
    <row r="51" spans="1:12" ht="23.45" customHeight="1" x14ac:dyDescent="0.2">
      <c r="A51" s="2" t="s">
        <v>34</v>
      </c>
      <c r="B51" s="2"/>
      <c r="C51" s="2"/>
      <c r="D51" s="2"/>
      <c r="E51" s="2"/>
      <c r="F51" s="2"/>
      <c r="G51" s="2"/>
      <c r="H51" s="3"/>
      <c r="I51" s="2"/>
      <c r="J51" s="24">
        <v>-254907</v>
      </c>
      <c r="K51" s="16"/>
      <c r="L51" s="24">
        <v>-213850</v>
      </c>
    </row>
    <row r="52" spans="1:12" ht="23.45" customHeight="1" x14ac:dyDescent="0.2">
      <c r="A52" s="2" t="s">
        <v>52</v>
      </c>
      <c r="B52" s="2"/>
      <c r="C52" s="2"/>
      <c r="D52" s="2"/>
      <c r="E52" s="2"/>
      <c r="F52" s="2"/>
      <c r="G52" s="2"/>
      <c r="H52" s="3"/>
      <c r="I52" s="2"/>
      <c r="J52" s="24">
        <v>155478</v>
      </c>
      <c r="K52" s="16"/>
      <c r="L52" s="24">
        <v>113009</v>
      </c>
    </row>
    <row r="53" spans="1:12" ht="23.45" customHeight="1" x14ac:dyDescent="0.2">
      <c r="A53" s="2" t="s">
        <v>48</v>
      </c>
      <c r="B53" s="2"/>
      <c r="C53" s="2"/>
      <c r="D53" s="2"/>
      <c r="E53" s="2"/>
      <c r="F53" s="2"/>
      <c r="G53" s="2"/>
      <c r="H53" s="3"/>
      <c r="I53" s="2"/>
      <c r="J53" s="22">
        <v>-3046</v>
      </c>
      <c r="K53" s="16"/>
      <c r="L53" s="22">
        <v>-2982</v>
      </c>
    </row>
    <row r="54" spans="1:12" ht="23.45" customHeight="1" x14ac:dyDescent="0.2">
      <c r="A54" s="6" t="s">
        <v>107</v>
      </c>
      <c r="B54" s="2"/>
      <c r="C54" s="2"/>
      <c r="D54" s="2"/>
      <c r="E54" s="2"/>
      <c r="F54" s="2"/>
      <c r="G54" s="2"/>
      <c r="H54" s="3"/>
      <c r="I54" s="2"/>
      <c r="J54" s="22">
        <v>-274</v>
      </c>
      <c r="K54" s="16"/>
      <c r="L54" s="22">
        <v>318</v>
      </c>
    </row>
    <row r="55" spans="1:12" ht="23.45" customHeight="1" x14ac:dyDescent="0.2">
      <c r="A55" s="2" t="s">
        <v>49</v>
      </c>
      <c r="B55" s="2"/>
      <c r="C55" s="2"/>
      <c r="D55" s="2"/>
      <c r="E55" s="2"/>
      <c r="F55" s="2"/>
      <c r="G55" s="2"/>
      <c r="H55" s="3"/>
      <c r="I55" s="2"/>
      <c r="J55" s="22">
        <v>-305434</v>
      </c>
      <c r="K55" s="16"/>
      <c r="L55" s="22">
        <v>-275898</v>
      </c>
    </row>
    <row r="56" spans="1:12" ht="23.45" customHeight="1" x14ac:dyDescent="0.2">
      <c r="A56" s="2" t="s">
        <v>70</v>
      </c>
      <c r="B56" s="2"/>
      <c r="C56" s="2"/>
      <c r="D56" s="2"/>
      <c r="E56" s="2"/>
      <c r="F56" s="2"/>
      <c r="G56" s="2"/>
      <c r="H56" s="3"/>
      <c r="I56" s="2"/>
      <c r="J56" s="22">
        <v>356107</v>
      </c>
      <c r="K56" s="16"/>
      <c r="L56" s="22">
        <v>384753</v>
      </c>
    </row>
    <row r="57" spans="1:12" ht="23.45" customHeight="1" x14ac:dyDescent="0.2">
      <c r="A57" s="2" t="s">
        <v>66</v>
      </c>
      <c r="B57" s="4"/>
      <c r="C57" s="4"/>
      <c r="D57" s="4"/>
      <c r="E57" s="4"/>
      <c r="F57" s="4"/>
      <c r="G57" s="4"/>
      <c r="H57" s="8"/>
      <c r="I57" s="4"/>
      <c r="J57" s="24">
        <v>-990766</v>
      </c>
      <c r="K57" s="16"/>
      <c r="L57" s="24">
        <v>-62762</v>
      </c>
    </row>
    <row r="58" spans="1:12" ht="23.45" customHeight="1" x14ac:dyDescent="0.2">
      <c r="A58" s="1" t="s">
        <v>64</v>
      </c>
      <c r="B58" s="2"/>
      <c r="C58" s="2"/>
      <c r="D58" s="2"/>
      <c r="E58" s="2"/>
      <c r="F58" s="2"/>
      <c r="G58" s="2"/>
      <c r="H58" s="3"/>
      <c r="I58" s="2"/>
      <c r="J58" s="25">
        <f>SUM(J48:J57)</f>
        <v>247185</v>
      </c>
      <c r="K58" s="16"/>
      <c r="L58" s="25">
        <f>SUM(L48:L57)</f>
        <v>275074</v>
      </c>
    </row>
    <row r="59" spans="1:12" ht="23.45" customHeight="1" x14ac:dyDescent="0.2">
      <c r="A59" s="1" t="s">
        <v>50</v>
      </c>
      <c r="B59" s="2"/>
      <c r="C59" s="2"/>
      <c r="D59" s="2"/>
      <c r="E59" s="2"/>
      <c r="F59" s="2"/>
      <c r="G59" s="2"/>
      <c r="H59" s="3"/>
      <c r="I59" s="2"/>
      <c r="J59" s="24"/>
      <c r="K59" s="16"/>
      <c r="L59" s="24"/>
    </row>
    <row r="60" spans="1:12" ht="23.45" customHeight="1" x14ac:dyDescent="0.2">
      <c r="A60" s="2" t="s">
        <v>68</v>
      </c>
      <c r="B60" s="2"/>
      <c r="C60" s="2"/>
      <c r="D60" s="2"/>
      <c r="E60" s="2"/>
      <c r="F60" s="2"/>
      <c r="G60" s="2"/>
      <c r="H60" s="3"/>
      <c r="I60" s="2"/>
      <c r="J60" s="104">
        <v>-396245</v>
      </c>
      <c r="K60" s="16"/>
      <c r="L60" s="104">
        <v>-409796</v>
      </c>
    </row>
    <row r="61" spans="1:12" ht="23.45" customHeight="1" x14ac:dyDescent="0.2">
      <c r="A61" s="1" t="s">
        <v>51</v>
      </c>
      <c r="B61" s="2"/>
      <c r="C61" s="2"/>
      <c r="D61" s="2"/>
      <c r="E61" s="2"/>
      <c r="F61" s="2"/>
      <c r="G61" s="2"/>
      <c r="H61" s="3"/>
      <c r="I61" s="2"/>
      <c r="J61" s="104">
        <f>SUM(J60)</f>
        <v>-396245</v>
      </c>
      <c r="K61" s="16"/>
      <c r="L61" s="104">
        <f>SUM(L60)</f>
        <v>-409796</v>
      </c>
    </row>
    <row r="62" spans="1:12" ht="23.45" customHeight="1" x14ac:dyDescent="0.2">
      <c r="A62" s="1" t="s">
        <v>105</v>
      </c>
      <c r="B62" s="2"/>
      <c r="C62" s="2"/>
      <c r="D62" s="2"/>
      <c r="E62" s="2"/>
      <c r="F62" s="2"/>
      <c r="G62" s="2"/>
      <c r="H62" s="3"/>
      <c r="I62" s="2"/>
      <c r="J62" s="22">
        <f>SUM(J61,J58)</f>
        <v>-149060</v>
      </c>
      <c r="K62" s="16"/>
      <c r="L62" s="22">
        <f>SUM(L61,L58)</f>
        <v>-134722</v>
      </c>
    </row>
    <row r="63" spans="1:12" ht="23.45" customHeight="1" x14ac:dyDescent="0.2">
      <c r="A63" s="2" t="s">
        <v>65</v>
      </c>
      <c r="B63" s="2"/>
      <c r="C63" s="2"/>
      <c r="D63" s="2"/>
      <c r="E63" s="2"/>
      <c r="F63" s="2"/>
      <c r="G63" s="2"/>
      <c r="H63" s="3"/>
      <c r="I63" s="2"/>
      <c r="J63" s="26">
        <v>161731</v>
      </c>
      <c r="K63" s="16"/>
      <c r="L63" s="26">
        <v>212369</v>
      </c>
    </row>
    <row r="64" spans="1:12" ht="23.45" customHeight="1" thickBot="1" x14ac:dyDescent="0.25">
      <c r="A64" s="1" t="s">
        <v>97</v>
      </c>
      <c r="B64" s="2"/>
      <c r="C64" s="2"/>
      <c r="D64" s="2"/>
      <c r="E64" s="2" t="s">
        <v>20</v>
      </c>
      <c r="F64" s="2"/>
      <c r="G64" s="2"/>
      <c r="H64" s="3"/>
      <c r="I64" s="2"/>
      <c r="J64" s="27">
        <f>SUM(J62:J63)</f>
        <v>12671</v>
      </c>
      <c r="K64" s="16"/>
      <c r="L64" s="27">
        <f>SUM(L62:L63)</f>
        <v>77647</v>
      </c>
    </row>
    <row r="65" spans="1:15" ht="23.45" customHeight="1" thickTop="1" x14ac:dyDescent="0.2">
      <c r="A65" s="2"/>
      <c r="B65" s="2"/>
      <c r="C65" s="2"/>
      <c r="D65" s="2"/>
      <c r="E65" s="2"/>
      <c r="F65" s="2"/>
      <c r="G65" s="2"/>
      <c r="H65" s="3"/>
      <c r="I65" s="2"/>
      <c r="J65" s="22"/>
      <c r="K65" s="16"/>
      <c r="L65" s="105"/>
    </row>
    <row r="66" spans="1:15" s="2" customFormat="1" ht="23.45" customHeight="1" x14ac:dyDescent="0.2">
      <c r="A66" s="2" t="s">
        <v>29</v>
      </c>
      <c r="H66" s="3"/>
      <c r="K66" s="11"/>
      <c r="L66" s="21"/>
      <c r="M66" s="9"/>
      <c r="N66" s="9"/>
      <c r="O66" s="9"/>
    </row>
    <row r="67" spans="1:15" s="2" customFormat="1" ht="23.45" customHeight="1" x14ac:dyDescent="0.2">
      <c r="H67" s="3"/>
      <c r="K67" s="11"/>
      <c r="L67" s="21"/>
      <c r="M67" s="9"/>
      <c r="N67" s="9"/>
      <c r="O67" s="9"/>
    </row>
    <row r="68" spans="1:15" s="2" customFormat="1" ht="23.45" customHeight="1" x14ac:dyDescent="0.2">
      <c r="K68" s="11"/>
      <c r="L68" s="21"/>
      <c r="M68" s="9"/>
      <c r="N68" s="9"/>
      <c r="O68" s="9"/>
    </row>
    <row r="69" spans="1:15" s="2" customFormat="1" ht="23.45" customHeight="1" x14ac:dyDescent="0.2">
      <c r="K69" s="11"/>
      <c r="L69" s="21"/>
      <c r="M69" s="9"/>
      <c r="N69" s="9"/>
      <c r="O69" s="9"/>
    </row>
    <row r="70" spans="1:15" s="2" customFormat="1" ht="23.45" customHeight="1" x14ac:dyDescent="0.2">
      <c r="K70" s="11"/>
      <c r="L70" s="21"/>
      <c r="M70" s="9"/>
      <c r="N70" s="9"/>
      <c r="O70" s="9"/>
    </row>
    <row r="71" spans="1:15" ht="23.45" customHeight="1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15" ht="23.45" customHeight="1" x14ac:dyDescent="0.2">
      <c r="A72" s="2"/>
      <c r="B72" s="2"/>
      <c r="C72" s="2"/>
      <c r="D72" s="2"/>
      <c r="E72" s="2"/>
      <c r="F72" s="2"/>
      <c r="G72" s="2"/>
      <c r="H72" s="2"/>
      <c r="I72" s="2"/>
    </row>
  </sheetData>
  <mergeCells count="6">
    <mergeCell ref="A42:J42"/>
    <mergeCell ref="A43:J43"/>
    <mergeCell ref="A2:J2"/>
    <mergeCell ref="A3:J3"/>
    <mergeCell ref="A25:J25"/>
    <mergeCell ref="A26:J26"/>
  </mergeCells>
  <printOptions horizontalCentered="1"/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3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BS</vt:lpstr>
      <vt:lpstr>securities</vt:lpstr>
      <vt:lpstr>PL</vt:lpstr>
      <vt:lpstr>BS!Print_Area</vt:lpstr>
      <vt:lpstr>PL!Print_Area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2020-05-11T11:33:46Z</cp:lastPrinted>
  <dcterms:created xsi:type="dcterms:W3CDTF">2007-04-20T07:22:18Z</dcterms:created>
  <dcterms:modified xsi:type="dcterms:W3CDTF">2025-12-18T10:09:27Z</dcterms:modified>
</cp:coreProperties>
</file>